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I:\GASB 34 Project Plan\Division Financials &amp; Schedules_2025\$Printer Inserts\3-Basic Financial - (Pages 40-81) FY 2025\"/>
    </mc:Choice>
  </mc:AlternateContent>
  <xr:revisionPtr revIDLastSave="0" documentId="13_ncr:1_{18E3ED90-6C69-4DF2-9BB8-78E199875DBF}" xr6:coauthVersionLast="36" xr6:coauthVersionMax="47" xr10:uidLastSave="{00000000-0000-0000-0000-000000000000}"/>
  <bookViews>
    <workbookView xWindow="28680" yWindow="-120" windowWidth="29040" windowHeight="15720" xr2:uid="{30137AEB-6405-4282-BFAD-418C76509D61}"/>
  </bookViews>
  <sheets>
    <sheet name="Page 40" sheetId="9" r:id="rId1"/>
    <sheet name="Page 41" sheetId="16" r:id="rId2"/>
    <sheet name="Page 42" sheetId="10" r:id="rId3"/>
    <sheet name="Page 43" sheetId="17" r:id="rId4"/>
    <sheet name="Page 46" sheetId="14" r:id="rId5"/>
    <sheet name="Page 50" sheetId="15" r:id="rId6"/>
    <sheet name="Acerno_Cache_XXXXX" sheetId="13" state="veryHidden" r:id="rId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4" i="16" l="1"/>
  <c r="Q64" i="17" l="1"/>
  <c r="Q65" i="17" s="1"/>
  <c r="M64" i="17"/>
  <c r="M65" i="17" s="1"/>
  <c r="K64" i="17"/>
  <c r="O64" i="17"/>
  <c r="Q60" i="17"/>
  <c r="O60" i="17"/>
  <c r="M60" i="17"/>
  <c r="K60" i="17"/>
  <c r="O34" i="17"/>
  <c r="M34" i="17"/>
  <c r="M35" i="17" s="1"/>
  <c r="K34" i="17"/>
  <c r="I34" i="17"/>
  <c r="G34" i="17"/>
  <c r="E34" i="17"/>
  <c r="C34" i="17"/>
  <c r="I27" i="17"/>
  <c r="I35" i="17" s="1"/>
  <c r="G27" i="17"/>
  <c r="G35" i="17" s="1"/>
  <c r="E27" i="17"/>
  <c r="C27" i="17"/>
  <c r="C35" i="17" s="1"/>
  <c r="K26" i="17"/>
  <c r="O26" i="17" s="1"/>
  <c r="K25" i="17"/>
  <c r="O25" i="17" s="1"/>
  <c r="K24" i="17"/>
  <c r="O24" i="17" s="1"/>
  <c r="K22" i="17"/>
  <c r="O22" i="17" s="1"/>
  <c r="K21" i="17"/>
  <c r="O21" i="17" s="1"/>
  <c r="K19" i="17"/>
  <c r="O19" i="17" s="1"/>
  <c r="O18" i="17"/>
  <c r="K18" i="17"/>
  <c r="K17" i="17"/>
  <c r="O17" i="17" s="1"/>
  <c r="K16" i="17"/>
  <c r="O16" i="17" s="1"/>
  <c r="K15" i="17"/>
  <c r="O15" i="17" s="1"/>
  <c r="K14" i="17"/>
  <c r="O14" i="17" s="1"/>
  <c r="K13" i="17"/>
  <c r="O13" i="17" s="1"/>
  <c r="I73" i="16"/>
  <c r="E73" i="16"/>
  <c r="C73" i="16"/>
  <c r="G72" i="16"/>
  <c r="G71" i="16"/>
  <c r="G70" i="16"/>
  <c r="G69" i="16"/>
  <c r="G68" i="16"/>
  <c r="G67" i="16"/>
  <c r="G73" i="16" s="1"/>
  <c r="G65" i="16"/>
  <c r="I62" i="16"/>
  <c r="G62" i="16"/>
  <c r="E62" i="16"/>
  <c r="C62" i="16"/>
  <c r="G61" i="16"/>
  <c r="G60" i="16"/>
  <c r="G59" i="16"/>
  <c r="G58" i="16"/>
  <c r="G57" i="16"/>
  <c r="I54" i="16"/>
  <c r="E54" i="16"/>
  <c r="G52" i="16"/>
  <c r="G51" i="16"/>
  <c r="G50" i="16"/>
  <c r="G49" i="16"/>
  <c r="G48" i="16"/>
  <c r="G46" i="16"/>
  <c r="G44" i="16"/>
  <c r="G43" i="16"/>
  <c r="G42" i="16"/>
  <c r="G41" i="16"/>
  <c r="G40" i="16"/>
  <c r="G39" i="16"/>
  <c r="G38" i="16"/>
  <c r="I35" i="16"/>
  <c r="E35" i="16"/>
  <c r="C35" i="16"/>
  <c r="G34" i="16"/>
  <c r="G33" i="16"/>
  <c r="G32" i="16"/>
  <c r="I29" i="16"/>
  <c r="E29" i="16"/>
  <c r="C29" i="16"/>
  <c r="G28" i="16"/>
  <c r="G27" i="16"/>
  <c r="G26" i="16"/>
  <c r="G24" i="16"/>
  <c r="G22" i="16"/>
  <c r="G21" i="16"/>
  <c r="G20" i="16"/>
  <c r="G19" i="16"/>
  <c r="G18" i="16"/>
  <c r="G17" i="16"/>
  <c r="G16" i="16"/>
  <c r="G15" i="16"/>
  <c r="G14" i="16"/>
  <c r="G13" i="16"/>
  <c r="G12" i="16"/>
  <c r="G10" i="16"/>
  <c r="G29" i="16" s="1"/>
  <c r="G9" i="16"/>
  <c r="O57" i="10"/>
  <c r="O56" i="10"/>
  <c r="O55" i="10"/>
  <c r="F35" i="15"/>
  <c r="Q59" i="10"/>
  <c r="Q36" i="10"/>
  <c r="O58" i="10"/>
  <c r="O54" i="10"/>
  <c r="O53" i="10"/>
  <c r="O52" i="10"/>
  <c r="O51" i="10"/>
  <c r="O50" i="10"/>
  <c r="O49" i="10"/>
  <c r="O48" i="10"/>
  <c r="O47" i="10"/>
  <c r="O46" i="10"/>
  <c r="O45" i="10"/>
  <c r="O43" i="10"/>
  <c r="O42" i="10"/>
  <c r="O41" i="10"/>
  <c r="O40" i="10"/>
  <c r="M33" i="10"/>
  <c r="M32" i="10"/>
  <c r="M31" i="10"/>
  <c r="M30" i="10"/>
  <c r="G54" i="16" l="1"/>
  <c r="G35" i="16"/>
  <c r="O27" i="17"/>
  <c r="O35" i="17" s="1"/>
  <c r="O61" i="17" s="1"/>
  <c r="O65" i="17" s="1"/>
  <c r="E35" i="17"/>
  <c r="K27" i="17"/>
  <c r="K35" i="17" s="1"/>
  <c r="K61" i="17" s="1"/>
  <c r="K65" i="17" s="1"/>
  <c r="Q60" i="10"/>
  <c r="K59" i="10"/>
  <c r="K26" i="10"/>
  <c r="O26" i="10" s="1"/>
  <c r="K25" i="10"/>
  <c r="O25" i="10" s="1"/>
  <c r="K24" i="10"/>
  <c r="O24" i="10" s="1"/>
  <c r="K22" i="10"/>
  <c r="O22" i="10" s="1"/>
  <c r="K21" i="10"/>
  <c r="O21" i="10" s="1"/>
  <c r="K19" i="10"/>
  <c r="O19" i="10" s="1"/>
  <c r="K18" i="10"/>
  <c r="O18" i="10" s="1"/>
  <c r="K17" i="10"/>
  <c r="O17" i="10" s="1"/>
  <c r="K16" i="10"/>
  <c r="O16" i="10" s="1"/>
  <c r="K15" i="10"/>
  <c r="O15" i="10" s="1"/>
  <c r="K14" i="10"/>
  <c r="O14" i="10" s="1"/>
  <c r="K13" i="10"/>
  <c r="O13" i="10" s="1"/>
  <c r="I53" i="9"/>
  <c r="G72" i="9"/>
  <c r="G71" i="9"/>
  <c r="G70" i="9"/>
  <c r="G69" i="9"/>
  <c r="G68" i="9"/>
  <c r="G67" i="9"/>
  <c r="G65" i="9"/>
  <c r="G61" i="9"/>
  <c r="G60" i="9"/>
  <c r="G59" i="9"/>
  <c r="G58" i="9"/>
  <c r="G57" i="9"/>
  <c r="G52" i="9"/>
  <c r="G51" i="9"/>
  <c r="G50" i="9"/>
  <c r="G49" i="9"/>
  <c r="G48" i="9"/>
  <c r="G46" i="9"/>
  <c r="G44" i="9"/>
  <c r="G43" i="9"/>
  <c r="G42" i="9"/>
  <c r="G41" i="9"/>
  <c r="G40" i="9"/>
  <c r="G39" i="9"/>
  <c r="G38" i="9"/>
  <c r="G34" i="9"/>
  <c r="G33" i="9"/>
  <c r="G32" i="9"/>
  <c r="G28" i="9"/>
  <c r="G27" i="9"/>
  <c r="G26" i="9"/>
  <c r="G24" i="9"/>
  <c r="G22" i="9"/>
  <c r="G21" i="9"/>
  <c r="G20" i="9"/>
  <c r="G19" i="9"/>
  <c r="G18" i="9"/>
  <c r="G17" i="9"/>
  <c r="G16" i="9"/>
  <c r="G15" i="9"/>
  <c r="G14" i="9"/>
  <c r="G13" i="9"/>
  <c r="G12" i="9"/>
  <c r="G10" i="9"/>
  <c r="G9" i="9"/>
  <c r="C53" i="9"/>
  <c r="O61" i="10" l="1"/>
  <c r="Q63" i="10" l="1"/>
  <c r="Q64" i="10" s="1"/>
  <c r="M63" i="10"/>
  <c r="E35" i="14" l="1"/>
  <c r="I73" i="9"/>
  <c r="I62" i="9"/>
  <c r="I35" i="9"/>
  <c r="I29" i="9"/>
  <c r="M59" i="10"/>
  <c r="O59" i="10"/>
  <c r="O34" i="10"/>
  <c r="M34" i="10"/>
  <c r="M35" i="10" s="1"/>
  <c r="K34" i="10"/>
  <c r="I34" i="10"/>
  <c r="G34" i="10"/>
  <c r="E34" i="10"/>
  <c r="C34" i="10"/>
  <c r="O27" i="10"/>
  <c r="K27" i="10"/>
  <c r="I27" i="10"/>
  <c r="G27" i="10"/>
  <c r="E27" i="10"/>
  <c r="C27" i="10"/>
  <c r="G73" i="9"/>
  <c r="E73" i="9"/>
  <c r="G62" i="9"/>
  <c r="E62" i="9"/>
  <c r="G53" i="9"/>
  <c r="E53" i="9"/>
  <c r="G35" i="9"/>
  <c r="E35" i="9"/>
  <c r="G29" i="9"/>
  <c r="E29" i="9"/>
  <c r="C73" i="9"/>
  <c r="C62" i="9"/>
  <c r="C35" i="9"/>
  <c r="C29" i="9"/>
  <c r="M60" i="10" l="1"/>
  <c r="M64" i="10" s="1"/>
  <c r="I35" i="10"/>
  <c r="C35" i="10"/>
  <c r="G35" i="10"/>
  <c r="E35" i="10"/>
  <c r="O35" i="10"/>
  <c r="O60" i="10" s="1"/>
  <c r="K35" i="10"/>
  <c r="K60" i="10" s="1"/>
  <c r="O62" i="10" l="1"/>
  <c r="K63" i="10"/>
  <c r="K64" i="10" l="1"/>
  <c r="O63" i="10"/>
  <c r="O64" i="10" s="1"/>
</calcChain>
</file>

<file path=xl/sharedStrings.xml><?xml version="1.0" encoding="utf-8"?>
<sst xmlns="http://schemas.openxmlformats.org/spreadsheetml/2006/main" count="405" uniqueCount="246">
  <si>
    <t>ASSETS:</t>
  </si>
  <si>
    <t xml:space="preserve">   Cash and cash equivalents………………………………………………………………………………………..</t>
  </si>
  <si>
    <t>$</t>
  </si>
  <si>
    <t>Receivables:</t>
  </si>
  <si>
    <t>Capital assets:</t>
  </si>
  <si>
    <t>Other capital assets (net of depreciation/amortization):</t>
  </si>
  <si>
    <t>DEFERRED OUTFLOWS OF RESOURCES:</t>
  </si>
  <si>
    <t>LIABILITIES:</t>
  </si>
  <si>
    <t>Noncurrent liabilities:</t>
  </si>
  <si>
    <t>DEFERRED INFLOWS OF RESOURCES:</t>
  </si>
  <si>
    <t>NET POSITION:</t>
  </si>
  <si>
    <t>Restricted for:</t>
  </si>
  <si>
    <t>New York City Tax Lien Trusts…………</t>
  </si>
  <si>
    <t xml:space="preserve">   Other taxes:</t>
  </si>
  <si>
    <t>See accompanying notes to the financial statements.</t>
  </si>
  <si>
    <t>Due in more than one year:</t>
  </si>
  <si>
    <t xml:space="preserve">       Parks, recreation and </t>
  </si>
  <si>
    <t xml:space="preserve">       Health (including </t>
  </si>
  <si>
    <t xml:space="preserve">           payments to NYC Health + Hospitals)…</t>
  </si>
  <si>
    <t>Governmental Activities:</t>
  </si>
  <si>
    <t>General Revenues:</t>
  </si>
  <si>
    <t>THE CITY OF NEW YORK</t>
  </si>
  <si>
    <t>STATEMENT OF NET POSITION</t>
  </si>
  <si>
    <t>(in thousands)</t>
  </si>
  <si>
    <t>Primary Government (PG)</t>
  </si>
  <si>
    <t>Governmental
 Activities</t>
  </si>
  <si>
    <t>Business - Type Activities</t>
  </si>
  <si>
    <t>Total - (PG)</t>
  </si>
  <si>
    <t>Component Units (CU)</t>
  </si>
  <si>
    <t>STATEMENT OF ACTIVITIES</t>
  </si>
  <si>
    <t>Program Revenues</t>
  </si>
  <si>
    <t>Net (Expense) Revenue and Changes in Net Position</t>
  </si>
  <si>
    <t>Functions/Programs</t>
  </si>
  <si>
    <t xml:space="preserve">Expenses </t>
  </si>
  <si>
    <t>Charges for Services</t>
  </si>
  <si>
    <t>Operating Grants and Contributions</t>
  </si>
  <si>
    <t>Capital Grants and Contributions</t>
  </si>
  <si>
    <t>Governmental Activities</t>
  </si>
  <si>
    <t>Primary/Government (PG):</t>
  </si>
  <si>
    <t>Business-Type Activities</t>
  </si>
  <si>
    <t>Component Units…………………………………….</t>
  </si>
  <si>
    <t xml:space="preserve">   Taxes (net of refunds):</t>
  </si>
  <si>
    <t>Federal, State and other aid………………………………………………………………</t>
  </si>
  <si>
    <t>Taxes other than real estate………………………………………………</t>
  </si>
  <si>
    <t>Leases……………………………………………………………………………………</t>
  </si>
  <si>
    <t>Other…………………………………………………………………………</t>
  </si>
  <si>
    <t>Mortgage loans and interest receivable, net………………………………………</t>
  </si>
  <si>
    <t xml:space="preserve">   Inventories………………………………………………………………</t>
  </si>
  <si>
    <t>Due from PG, net……………………………………………</t>
  </si>
  <si>
    <t>Due from CU's……………………………………………………………</t>
  </si>
  <si>
    <t>Restricted cash, cash equivalents and investments…………………………………………</t>
  </si>
  <si>
    <t>Land and construction work-in-progress………………………………………</t>
  </si>
  <si>
    <t>Property, plant and equipment (including software and subscription)……………</t>
  </si>
  <si>
    <t>Infrastructure………………………………………………</t>
  </si>
  <si>
    <t>Lease asset……………………………………</t>
  </si>
  <si>
    <t>Total assets……………………………………………………</t>
  </si>
  <si>
    <t xml:space="preserve">   Deferred outflows from pensions………………………………</t>
  </si>
  <si>
    <t xml:space="preserve">   Deferred outflows from OPEB………………………………………………</t>
  </si>
  <si>
    <t>Other deferred outflows of resources…………………………………</t>
  </si>
  <si>
    <t xml:space="preserve">            Total deferred outflows of resources………………………………</t>
  </si>
  <si>
    <t>Accounts payable and accrued liabilities…………………………………………</t>
  </si>
  <si>
    <t>Accrued interest payable…………………………………………………</t>
  </si>
  <si>
    <t>Unearned revenue………………………………………………………………</t>
  </si>
  <si>
    <t>Due to PG, net……………………………………………………………………</t>
  </si>
  <si>
    <t>Due to CU, net……………………………………………………………………</t>
  </si>
  <si>
    <t>Estimated disallowance of Federal, State and other aid…………………………………</t>
  </si>
  <si>
    <t xml:space="preserve">   Other………………………………………………………</t>
  </si>
  <si>
    <t>Due within one year…………………………………………………</t>
  </si>
  <si>
    <t xml:space="preserve">           Bonds &amp; notes payable ………..........………………………………………</t>
  </si>
  <si>
    <t xml:space="preserve">        Net pension liability……........................................………</t>
  </si>
  <si>
    <t xml:space="preserve">        Net OPEB liability………………..........................……………</t>
  </si>
  <si>
    <t xml:space="preserve">        Lease Liability…..............................................................</t>
  </si>
  <si>
    <t xml:space="preserve">        Other……………….…………..………................................................</t>
  </si>
  <si>
    <t xml:space="preserve">            Total liabilities……………………...................................…………</t>
  </si>
  <si>
    <t xml:space="preserve">   Deferred inflows from pensions…………………………</t>
  </si>
  <si>
    <t>Deferred inflows from real estate taxes………………………………………</t>
  </si>
  <si>
    <t>Deferred inflows from OPEB……………………………………</t>
  </si>
  <si>
    <t>Deferred inflows from leases…………………………………………………</t>
  </si>
  <si>
    <t>Other deferred inflows of resources………………………………</t>
  </si>
  <si>
    <t xml:space="preserve">            Total deferred inflows of resources………………………………………</t>
  </si>
  <si>
    <t xml:space="preserve">   Net investment in capital assets………………………………………</t>
  </si>
  <si>
    <t>Capital projects…………………………………………………</t>
  </si>
  <si>
    <t>Debt service………………………………………………………</t>
  </si>
  <si>
    <t>Loans/security deposits…………………………………………</t>
  </si>
  <si>
    <t>Donor/statutory restrictions…………………………………………</t>
  </si>
  <si>
    <t>Operations………………………………………………</t>
  </si>
  <si>
    <t>Unrestricted (deficit)……………………………………………</t>
  </si>
  <si>
    <t xml:space="preserve">            Total net position (deficit)…………………………………………</t>
  </si>
  <si>
    <t xml:space="preserve">       General government……………………………</t>
  </si>
  <si>
    <t xml:space="preserve">       Public safety and judicial……………………</t>
  </si>
  <si>
    <t xml:space="preserve">       Education……………………………………………</t>
  </si>
  <si>
    <t xml:space="preserve">       City University……………………………………</t>
  </si>
  <si>
    <t xml:space="preserve">       Social services…………………………………</t>
  </si>
  <si>
    <t xml:space="preserve">       Environmental protection…………………</t>
  </si>
  <si>
    <t xml:space="preserve">       Transportation services………………………</t>
  </si>
  <si>
    <t xml:space="preserve">        cultural activities……………………………</t>
  </si>
  <si>
    <t xml:space="preserve">       Housing……………………………………</t>
  </si>
  <si>
    <t xml:space="preserve">       Libraries………………………………</t>
  </si>
  <si>
    <t xml:space="preserve">       Debt service interest……………………</t>
  </si>
  <si>
    <t xml:space="preserve">        Total governmental activities……………</t>
  </si>
  <si>
    <t>Brooklyn Bridge Park Corp.…………….…</t>
  </si>
  <si>
    <t>The Trust for Governor's Island…..……….</t>
  </si>
  <si>
    <t>WTC Captive Insurance Co.…………..</t>
  </si>
  <si>
    <t xml:space="preserve">        Total business-type activities………………</t>
  </si>
  <si>
    <t xml:space="preserve">                         Total Primary Government (PG)…………………</t>
  </si>
  <si>
    <t xml:space="preserve">   Real estate taxes…</t>
  </si>
  <si>
    <t xml:space="preserve">   Sales and use taxes……</t>
  </si>
  <si>
    <t xml:space="preserve">   Personal income tax…………………</t>
  </si>
  <si>
    <t>Other income taxes…………………</t>
  </si>
  <si>
    <t xml:space="preserve">   Commercial rent……</t>
  </si>
  <si>
    <t xml:space="preserve">   Conveyance of real property………</t>
  </si>
  <si>
    <t xml:space="preserve">   Hotel room occupancy………</t>
  </si>
  <si>
    <t xml:space="preserve">   Payments in lieu of taxes………</t>
  </si>
  <si>
    <t xml:space="preserve">   Taxes, penalties and refunds………</t>
  </si>
  <si>
    <t xml:space="preserve">   Other……</t>
  </si>
  <si>
    <t xml:space="preserve">   Investment income…………</t>
  </si>
  <si>
    <t xml:space="preserve">   Unrestricted Federal and State aid………………</t>
  </si>
  <si>
    <t xml:space="preserve">   Gain (Loss) on in-substance defeasance…</t>
  </si>
  <si>
    <t xml:space="preserve">   Tax equivalency and PILOT-HYIC…...........................................</t>
  </si>
  <si>
    <t xml:space="preserve">   Tobacco settlement-TSASC…....................................................</t>
  </si>
  <si>
    <t xml:space="preserve">   Interest income from leases-BBP and TGI…..............................</t>
  </si>
  <si>
    <t xml:space="preserve">           Total general revenues……………………</t>
  </si>
  <si>
    <t xml:space="preserve">   Change in net position…………</t>
  </si>
  <si>
    <t>Investments……………………………………………………………………</t>
  </si>
  <si>
    <t xml:space="preserve">   Other revenue………………...............................</t>
  </si>
  <si>
    <t>RECONCILIATION OF THE GOVERNMENTAL FUNDS BALANCE SHEET TO THE STATEMENT OF NET POSITION</t>
  </si>
  <si>
    <t>Total fund balances - governmental funds……………………….………………………………………………………….</t>
  </si>
  <si>
    <t xml:space="preserve">Inventories recorded in the Statement of Net Position are </t>
  </si>
  <si>
    <t xml:space="preserve">recorded as expenditures in the governmental funds. …………………………………………………………. </t>
  </si>
  <si>
    <t>Capital assets used in governmental activities are not financial resources</t>
  </si>
  <si>
    <t xml:space="preserve"> and therefore are not reported in the funds……………...………….……………………………………………….</t>
  </si>
  <si>
    <t xml:space="preserve">Other long-term assets and deferred outflows of resources are not available to pay for current period </t>
  </si>
  <si>
    <t>expenditures and, therefore, are deferred in the funds</t>
  </si>
  <si>
    <t>Deferred outflows of resources…………………………………………………………………………………………….</t>
  </si>
  <si>
    <t>Lease receivable…..................................................................................................................................................................</t>
  </si>
  <si>
    <t>Other long-term assets………………………………………...…………………………………………………..</t>
  </si>
  <si>
    <t xml:space="preserve">Long-term liabilities and deferred inflows of resources are not due and payable in the current period and </t>
  </si>
  <si>
    <t>accordingly are not reported in the funds:</t>
  </si>
  <si>
    <t>Bonds and notes payable ……………………………...……………………………………………………………….</t>
  </si>
  <si>
    <t>Net OPEB liability ……………………….………………………...…………………………………………………</t>
  </si>
  <si>
    <t>Accrued interest payable …………………………………………..……………………………………………………</t>
  </si>
  <si>
    <t>Lease liability…………………………………..………………………………………………………….</t>
  </si>
  <si>
    <t>Net pension liability …………………………………………………………………………………………….</t>
  </si>
  <si>
    <t>Landfill closure and post-closure care costs………………………………………………………………………………</t>
  </si>
  <si>
    <t>Pollution Remediation obligations…………………………………………………………………………………….</t>
  </si>
  <si>
    <t>Accrued judgments and claims………………………………….…………………………………………………….</t>
  </si>
  <si>
    <t>Other accrued tax refunds………………………………….…………………………………………………….</t>
  </si>
  <si>
    <t>Deferred inflows of resources………………………………..……………………………………………………..</t>
  </si>
  <si>
    <t>Other liabilities ……………………………..…………………………………………………………….</t>
  </si>
  <si>
    <t>Net position (deficit) of governmental activities……………………………………...………………………………….</t>
  </si>
  <si>
    <t>See accompanying notes to financial statements.</t>
  </si>
  <si>
    <t>RECONCILIATION OF THE STATEMENT OF REVENUES, EXPENDITURES, AND CHANGES IN FUND BALANCES OF GOVERNMENTAL FUNDS TO THE STATEMENT OF ACTIVITIES</t>
  </si>
  <si>
    <t>Net change in fund balances - governmental funds………………………………………………</t>
  </si>
  <si>
    <t xml:space="preserve">Governmental funds report capital outlays as expenditures. However, in the </t>
  </si>
  <si>
    <t>Statement of Activities the cost of those assets is allocated over their</t>
  </si>
  <si>
    <t>estimated useful lives and reported as depreciation expense. This is the</t>
  </si>
  <si>
    <t>amount by which capital outlays exceeded depreciation in the current period.</t>
  </si>
  <si>
    <t>Purchases of capital assets………………………………………………………………………</t>
  </si>
  <si>
    <t>Depreciation expense……………………………………………………</t>
  </si>
  <si>
    <t xml:space="preserve">The net effect of various miscellaneous transactions involving capital assets and </t>
  </si>
  <si>
    <t>resources to governmental funds, while the repayment of the principal of long-term debt consumes the current financial resources of governmental funds. Neither transaction, however, has any effect on net position. Also, governmental funds report, premiums, discounts, and similar items when debt is first issued, whereas these amounts are deferred and amortized in the Statement of Activities. This amount is the net effect of these differences in the treatment of long-term debt and related items.</t>
  </si>
  <si>
    <t>Proceeds from sales of bonds……………………………………………</t>
  </si>
  <si>
    <t>Principal payments of bonds……………………………………………………</t>
  </si>
  <si>
    <t>Other………………………………………………………………………………</t>
  </si>
  <si>
    <t xml:space="preserve">Some expenses reported in the Statement of Activities do not require the use of </t>
  </si>
  <si>
    <t>current financial resources and therefore, are not reported as</t>
  </si>
  <si>
    <t>expenditures in governmental funds.……………………………………………………</t>
  </si>
  <si>
    <t xml:space="preserve">Revenues in the Statement of Activities that do not provide current financial </t>
  </si>
  <si>
    <t>resources are not reported as revenues in the funds.……………………………………</t>
  </si>
  <si>
    <t>Net change in deferred (inflows) and outflows of resources relating to pension liability…..................</t>
  </si>
  <si>
    <t>Net change in deferred (inflows) and outflows of resources relating to OPEB liability…..................</t>
  </si>
  <si>
    <t>Net change in deferred (inflows) and outflows of resources relating to lease receivable.................</t>
  </si>
  <si>
    <t>Change in net pension liability……………….………………………………………</t>
  </si>
  <si>
    <t>Change in OPEB liability………………..……………………...…………………………</t>
  </si>
  <si>
    <t>Change in pollution remediation obligations………………………………………………</t>
  </si>
  <si>
    <t>Change in net position - governmental activities…………………………………………………</t>
  </si>
  <si>
    <t>FOR THE YEAR ENDED JUNE 30, 2025</t>
  </si>
  <si>
    <t>JUNE 30, 2025</t>
  </si>
  <si>
    <t>Compensated absences ……………………………………………………………………………….</t>
  </si>
  <si>
    <t>Real estate taxes (less allowance for uncollectible amounts of $273,874)…………………</t>
  </si>
  <si>
    <t xml:space="preserve">  Net position (deficit), beginning of year - as previously reported…......</t>
  </si>
  <si>
    <t xml:space="preserve">  Net position (deficit), beginning of year - as restated…..............................</t>
  </si>
  <si>
    <t xml:space="preserve">  Net position (deficit) -ending….....................</t>
  </si>
  <si>
    <t xml:space="preserve">   Transfer from (to) residual liability (obligation)-WTC Captive…......</t>
  </si>
  <si>
    <t>Investments……………………………………………………………………………………………………………….</t>
  </si>
  <si>
    <t>Real estate taxes (less allowance for uncollectible amounts of $296,540)…………………………………..</t>
  </si>
  <si>
    <t>Federal, State and other aid………………………………………………………………………………..…..</t>
  </si>
  <si>
    <t>Taxes other than real estate…………………………………………………………………….………………..</t>
  </si>
  <si>
    <t>Leases……………………………………………………………………………………………………………………</t>
  </si>
  <si>
    <t>Other………………………………………………………………………………………………………………..………</t>
  </si>
  <si>
    <t>Mortgage loans and interest receivable, net………………………………………………………………………………………</t>
  </si>
  <si>
    <t xml:space="preserve">   Inventories………………………………………………………………………………………………….……………</t>
  </si>
  <si>
    <t>Due from PG, net……………………………………………………………………………………………...………………</t>
  </si>
  <si>
    <t>Due from CU's……………………………………………………………………….……………………………</t>
  </si>
  <si>
    <t>Restricted cash, cash equivalents and investments………………………………………………………………………………………</t>
  </si>
  <si>
    <t>Other…………………………………………………………………………………………………………………….……</t>
  </si>
  <si>
    <t>Land and construction work-in-progress…………………………………</t>
  </si>
  <si>
    <t>Property, plant and equipment (including software and subscription)….....</t>
  </si>
  <si>
    <t>Infrastructure……………………………………………………………...…………………………………</t>
  </si>
  <si>
    <t>Total assets…………………………………………………………………….…………………………………</t>
  </si>
  <si>
    <t xml:space="preserve">   Deferred outflows from pensions……………………………………………………………………...……….</t>
  </si>
  <si>
    <t xml:space="preserve">   Deferred outflows from OPEB……………………………………………………………………...……….</t>
  </si>
  <si>
    <t>Other deferred outflows of resources……………………………………..……………………….……..</t>
  </si>
  <si>
    <t xml:space="preserve">            Total deferred outflows of resources……………………………………………….……………………….</t>
  </si>
  <si>
    <t>Accounts payable and accrued liabilities………………………………………………………………………………………</t>
  </si>
  <si>
    <t>Accrued interest payable………………………………………………………………..…………………………</t>
  </si>
  <si>
    <t>Unearned revenue………………………………………………………………………………..…………………..</t>
  </si>
  <si>
    <t>Due to PG, net…………………………………………………………………………………………………….…………</t>
  </si>
  <si>
    <t>Due to CU, net…………………………………………………………………………………………………...…………</t>
  </si>
  <si>
    <t>Estimated disallowance of Federal, State and other aid…………………………………………………………………………</t>
  </si>
  <si>
    <t xml:space="preserve">   Other…………………………………………………………………………………………………………..…………</t>
  </si>
  <si>
    <t xml:space="preserve">Due within one year………………………………………………………………………………..………………… </t>
  </si>
  <si>
    <t xml:space="preserve">           Bonds &amp; notes payable ………..........………………………………………………………………………….. </t>
  </si>
  <si>
    <t xml:space="preserve">        Net pension liability……........................................……………………………………………………………………</t>
  </si>
  <si>
    <t xml:space="preserve">        Net OPEB liability………………..........................……………………………………………………………………</t>
  </si>
  <si>
    <t xml:space="preserve">        Lease Liability…..............................................................................................................................................................</t>
  </si>
  <si>
    <t xml:space="preserve">        Other……………….…………..………............................................................................…..………..………..………..</t>
  </si>
  <si>
    <t>Component unit liabilities due in more than one year……………………………………</t>
  </si>
  <si>
    <t xml:space="preserve">            Total liabilities……………………...................................………………………………………………………………….</t>
  </si>
  <si>
    <t xml:space="preserve">   Deferred inflows from pensions……………………………………………………………………………….</t>
  </si>
  <si>
    <t>Deferred real estate taxes……………………………………………………………………………………….</t>
  </si>
  <si>
    <t>Deferred inflows from OPEB……………………………………………………………………………….</t>
  </si>
  <si>
    <t>Deferred inflows from Leases……………………………………………………………………………….</t>
  </si>
  <si>
    <t>Other deferred inflows of resources……………………………………………………………………….</t>
  </si>
  <si>
    <t xml:space="preserve">            Total deferred inflows of resources…………………………………………………………………...….</t>
  </si>
  <si>
    <t xml:space="preserve">   Net investment in capital assets………………………………………………………………………………………</t>
  </si>
  <si>
    <t>Capital projects…………………………………………………………………………..……………………...…</t>
  </si>
  <si>
    <t>Debt service………………………………………………………………………………………………………..……</t>
  </si>
  <si>
    <t>Loans/security deposits…………………………………………………………...……………………………</t>
  </si>
  <si>
    <t>Donor/statutory restrictions………………………………………………………………………………………</t>
  </si>
  <si>
    <t>Operations…………………………………………………………………………………………………………..</t>
  </si>
  <si>
    <t>Unrestricted (deficit)………………………………………………………………………..……………………</t>
  </si>
  <si>
    <t xml:space="preserve">            Total net position (deficit)………………………………………………………………………………………</t>
  </si>
  <si>
    <t>FOR THE YEAR ENDED JUNE 30, 2024</t>
  </si>
  <si>
    <t xml:space="preserve">   Transfer from (to) residual liability-WTC Captive…......</t>
  </si>
  <si>
    <t xml:space="preserve">   Decrease in allowance for doubtful accounts….............................</t>
  </si>
  <si>
    <t>Net position (deficit), beginning of year - as previously reported…...</t>
  </si>
  <si>
    <t>Net position (deficit), beginning of year - as restated</t>
  </si>
  <si>
    <t>Net position (deficit) -ending….....................</t>
  </si>
  <si>
    <t xml:space="preserve">  Restatement of beginning net position (deficit)…...............................</t>
  </si>
  <si>
    <t>Restatement of beginning net position (deficit)….................</t>
  </si>
  <si>
    <r>
      <t xml:space="preserve">Amounts reported for </t>
    </r>
    <r>
      <rPr>
        <i/>
        <sz val="11"/>
        <rFont val="Times New Roman"/>
        <family val="1"/>
      </rPr>
      <t xml:space="preserve">governmental activities </t>
    </r>
    <r>
      <rPr>
        <sz val="11"/>
        <rFont val="Times New Roman"/>
        <family val="1"/>
      </rPr>
      <t>in the Statement of Net Position are different because:</t>
    </r>
  </si>
  <si>
    <r>
      <t xml:space="preserve">Amounts reported for </t>
    </r>
    <r>
      <rPr>
        <i/>
        <sz val="11"/>
        <rFont val="Times New Roman"/>
        <family val="1"/>
      </rPr>
      <t xml:space="preserve">governmental activities </t>
    </r>
    <r>
      <rPr>
        <sz val="11"/>
        <rFont val="Times New Roman"/>
        <family val="1"/>
      </rPr>
      <t>in the Statement of Activities are different because:</t>
    </r>
  </si>
  <si>
    <r>
      <t>other (</t>
    </r>
    <r>
      <rPr>
        <i/>
        <sz val="11"/>
        <rFont val="Times New Roman"/>
        <family val="1"/>
      </rPr>
      <t>i.e</t>
    </r>
    <r>
      <rPr>
        <sz val="11"/>
        <rFont val="Times New Roman"/>
        <family val="1"/>
      </rPr>
      <t>. sales, trade-ins, and donations) is to decrease net position.…………</t>
    </r>
  </si>
  <si>
    <r>
      <t>The issuance of long-term debt (</t>
    </r>
    <r>
      <rPr>
        <i/>
        <sz val="11"/>
        <rFont val="Times New Roman"/>
        <family val="1"/>
      </rPr>
      <t>i.e.</t>
    </r>
    <r>
      <rPr>
        <sz val="11"/>
        <rFont val="Times New Roman"/>
        <family val="1"/>
      </rPr>
      <t xml:space="preserve"> bonds) provides current financial </t>
    </r>
  </si>
  <si>
    <t>Lease asset……………………………………………………………...…………………………………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</si>
</sst>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4" formatCode="_(&quot;$&quot;* #,##0.00_);_(&quot;$&quot;* \(#,##0.00\);_(&quot;$&quot;* &quot;-&quot;??_);_(@_)"/>
    <numFmt numFmtId="43" formatCode="_(* #,##0.00_);_(* \(#,##0.00\);_(* &quot;-&quot;??_);_(@_)"/>
    <numFmt numFmtId="164" formatCode="mmmm\ d\,\ yyyy"/>
    <numFmt numFmtId="165" formatCode="_(* #,##0_);_(* \(#,##0\);_(* &quot;-&quot;??_);_(@_)"/>
  </numFmts>
  <fonts count="15" x14ac:knownFonts="1">
    <font>
      <sz val="11"/>
      <color theme="1"/>
      <name val="Calibri"/>
      <family val="2"/>
      <scheme val="minor"/>
    </font>
    <font>
      <sz val="11"/>
      <color theme="1"/>
      <name val="Calibri"/>
      <family val="2"/>
      <scheme val="minor"/>
    </font>
    <font>
      <sz val="10"/>
      <name val="Arial"/>
      <family val="2"/>
    </font>
    <font>
      <sz val="11"/>
      <name val="Calibri Light"/>
      <family val="1"/>
      <scheme val="major"/>
    </font>
    <font>
      <sz val="11"/>
      <color theme="1"/>
      <name val="Calibri Light"/>
      <family val="1"/>
      <scheme val="major"/>
    </font>
    <font>
      <sz val="11"/>
      <name val="Times New Roman"/>
      <family val="1"/>
    </font>
    <font>
      <sz val="11"/>
      <name val="Cambria"/>
      <family val="1"/>
    </font>
    <font>
      <sz val="11"/>
      <color rgb="FF000000"/>
      <name val="Cambria"/>
      <family val="1"/>
    </font>
    <font>
      <b/>
      <sz val="11"/>
      <name val="Cambria"/>
      <family val="1"/>
    </font>
    <font>
      <b/>
      <sz val="11"/>
      <name val="Times New Roman"/>
      <family val="1"/>
    </font>
    <font>
      <sz val="11"/>
      <color rgb="FF000000"/>
      <name val="Times New Roman"/>
      <family val="1"/>
    </font>
    <font>
      <sz val="11"/>
      <color theme="1"/>
      <name val="Times New Roman"/>
      <family val="1"/>
    </font>
    <font>
      <sz val="11"/>
      <color indexed="10"/>
      <name val="Times New Roman"/>
      <family val="1"/>
    </font>
    <font>
      <sz val="11"/>
      <name val="Arial"/>
      <family val="2"/>
    </font>
    <font>
      <i/>
      <sz val="11"/>
      <name val="Times New Roman"/>
      <family val="1"/>
    </font>
  </fonts>
  <fills count="2">
    <fill>
      <patternFill patternType="none"/>
    </fill>
    <fill>
      <patternFill patternType="gray125"/>
    </fill>
  </fills>
  <borders count="5">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double">
        <color auto="1"/>
      </bottom>
      <diagonal/>
    </border>
    <border>
      <left/>
      <right/>
      <top/>
      <bottom style="double">
        <color auto="1"/>
      </bottom>
      <diagonal/>
    </border>
  </borders>
  <cellStyleXfs count="4">
    <xf numFmtId="0" fontId="0" fillId="0" borderId="0"/>
    <xf numFmtId="43" fontId="1"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cellStyleXfs>
  <cellXfs count="98">
    <xf numFmtId="0" fontId="0" fillId="0" borderId="0" xfId="0"/>
    <xf numFmtId="0" fontId="3" fillId="0" borderId="0" xfId="0" applyFont="1"/>
    <xf numFmtId="0" fontId="4" fillId="0" borderId="0" xfId="0" applyFont="1" applyAlignment="1">
      <alignment horizontal="center"/>
    </xf>
    <xf numFmtId="0" fontId="4" fillId="0" borderId="0" xfId="0" applyFont="1"/>
    <xf numFmtId="0" fontId="3" fillId="0" borderId="0" xfId="0" applyFont="1" applyAlignment="1">
      <alignment horizontal="center"/>
    </xf>
    <xf numFmtId="41" fontId="4" fillId="0" borderId="0" xfId="0" applyNumberFormat="1" applyFont="1"/>
    <xf numFmtId="0" fontId="0" fillId="0" borderId="0" xfId="0" applyAlignment="1">
      <alignment shrinkToFit="1"/>
    </xf>
    <xf numFmtId="41" fontId="4" fillId="0" borderId="0" xfId="0" applyNumberFormat="1" applyFont="1" applyAlignment="1">
      <alignment horizontal="center"/>
    </xf>
    <xf numFmtId="41" fontId="3" fillId="0" borderId="0" xfId="0" applyNumberFormat="1" applyFont="1" applyAlignment="1">
      <alignment horizontal="center"/>
    </xf>
    <xf numFmtId="41" fontId="3" fillId="0" borderId="0" xfId="0" applyNumberFormat="1" applyFont="1"/>
    <xf numFmtId="0" fontId="5" fillId="0" borderId="0" xfId="0" applyFont="1"/>
    <xf numFmtId="0" fontId="5" fillId="0" borderId="0" xfId="0" applyFont="1" applyAlignment="1">
      <alignment horizontal="center" wrapText="1"/>
    </xf>
    <xf numFmtId="0" fontId="6" fillId="0" borderId="0" xfId="0" applyFont="1" applyAlignment="1">
      <alignment wrapText="1"/>
    </xf>
    <xf numFmtId="0" fontId="7" fillId="0" borderId="0" xfId="0" applyFont="1" applyAlignment="1">
      <alignment horizontal="center"/>
    </xf>
    <xf numFmtId="3" fontId="8" fillId="0" borderId="0" xfId="0" applyNumberFormat="1" applyFont="1" applyAlignment="1">
      <alignment wrapText="1"/>
    </xf>
    <xf numFmtId="0" fontId="7" fillId="0" borderId="0" xfId="0" applyFont="1"/>
    <xf numFmtId="0" fontId="5" fillId="0" borderId="0" xfId="0" applyFont="1" applyAlignment="1">
      <alignment wrapText="1"/>
    </xf>
    <xf numFmtId="0" fontId="5" fillId="0" borderId="0" xfId="0" applyFont="1" applyAlignment="1">
      <alignment horizontal="center"/>
    </xf>
    <xf numFmtId="41" fontId="9" fillId="0" borderId="1" xfId="0" applyNumberFormat="1" applyFont="1" applyBorder="1" applyAlignment="1">
      <alignment horizontal="center" wrapText="1"/>
    </xf>
    <xf numFmtId="3" fontId="9" fillId="0" borderId="1" xfId="0" applyNumberFormat="1" applyFont="1" applyBorder="1" applyAlignment="1">
      <alignment horizontal="center" wrapText="1"/>
    </xf>
    <xf numFmtId="0" fontId="9" fillId="0" borderId="0" xfId="0" applyFont="1" applyAlignment="1">
      <alignment wrapText="1"/>
    </xf>
    <xf numFmtId="41" fontId="5" fillId="0" borderId="0" xfId="0" applyNumberFormat="1" applyFont="1" applyAlignment="1">
      <alignment horizontal="center"/>
    </xf>
    <xf numFmtId="41" fontId="5" fillId="0" borderId="0" xfId="0" applyNumberFormat="1" applyFont="1"/>
    <xf numFmtId="41" fontId="10" fillId="0" borderId="0" xfId="0" applyNumberFormat="1" applyFont="1"/>
    <xf numFmtId="165" fontId="10" fillId="0" borderId="0" xfId="1" applyNumberFormat="1" applyFont="1" applyFill="1" applyBorder="1"/>
    <xf numFmtId="0" fontId="5" fillId="0" borderId="0" xfId="0" applyFont="1" applyAlignment="1">
      <alignment horizontal="left" indent="1"/>
    </xf>
    <xf numFmtId="0" fontId="5" fillId="0" borderId="0" xfId="0" applyFont="1" applyAlignment="1">
      <alignment horizontal="left" indent="2"/>
    </xf>
    <xf numFmtId="41" fontId="10" fillId="0" borderId="0" xfId="1" applyNumberFormat="1" applyFont="1" applyFill="1" applyBorder="1"/>
    <xf numFmtId="0" fontId="5" fillId="0" borderId="0" xfId="0" applyFont="1" applyAlignment="1">
      <alignment horizontal="left" indent="3"/>
    </xf>
    <xf numFmtId="0" fontId="5" fillId="0" borderId="0" xfId="0" applyFont="1" applyAlignment="1">
      <alignment horizontal="left" indent="6"/>
    </xf>
    <xf numFmtId="0" fontId="5" fillId="0" borderId="0" xfId="0" applyFont="1" applyAlignment="1">
      <alignment horizontal="left" indent="4"/>
    </xf>
    <xf numFmtId="41" fontId="5" fillId="0" borderId="2" xfId="0" applyNumberFormat="1" applyFont="1" applyBorder="1"/>
    <xf numFmtId="165" fontId="10" fillId="0" borderId="2" xfId="1" applyNumberFormat="1" applyFont="1" applyFill="1" applyBorder="1"/>
    <xf numFmtId="41" fontId="6" fillId="0" borderId="0" xfId="0" applyNumberFormat="1" applyFont="1"/>
    <xf numFmtId="165" fontId="5" fillId="0" borderId="0" xfId="1" applyNumberFormat="1" applyFont="1" applyFill="1" applyBorder="1"/>
    <xf numFmtId="0" fontId="9" fillId="0" borderId="0" xfId="0" applyFont="1"/>
    <xf numFmtId="0" fontId="10" fillId="0" borderId="0" xfId="0" applyFont="1" applyAlignment="1">
      <alignment horizontal="center"/>
    </xf>
    <xf numFmtId="165" fontId="5" fillId="0" borderId="0" xfId="1" applyNumberFormat="1" applyFont="1" applyFill="1"/>
    <xf numFmtId="41" fontId="5" fillId="0" borderId="3" xfId="0" applyNumberFormat="1" applyFont="1" applyBorder="1"/>
    <xf numFmtId="165" fontId="10" fillId="0" borderId="3" xfId="1" applyNumberFormat="1" applyFont="1" applyFill="1" applyBorder="1"/>
    <xf numFmtId="0" fontId="11" fillId="0" borderId="0" xfId="0" applyFont="1" applyAlignment="1">
      <alignment horizontal="center"/>
    </xf>
    <xf numFmtId="0" fontId="9" fillId="0" borderId="1" xfId="0" applyFont="1" applyBorder="1" applyAlignment="1">
      <alignment horizontal="center" wrapText="1"/>
    </xf>
    <xf numFmtId="0" fontId="11" fillId="0" borderId="0" xfId="0" applyFont="1"/>
    <xf numFmtId="0" fontId="5" fillId="0" borderId="0" xfId="0" applyFont="1" applyAlignment="1">
      <alignment horizontal="centerContinuous"/>
    </xf>
    <xf numFmtId="0" fontId="9" fillId="0" borderId="1" xfId="0" applyFont="1" applyBorder="1" applyAlignment="1">
      <alignment horizontal="left"/>
    </xf>
    <xf numFmtId="0" fontId="9" fillId="0" borderId="0" xfId="0" applyFont="1" applyAlignment="1">
      <alignment horizontal="center"/>
    </xf>
    <xf numFmtId="0" fontId="9" fillId="0" borderId="1" xfId="0" applyFont="1" applyBorder="1" applyAlignment="1">
      <alignment horizontal="center"/>
    </xf>
    <xf numFmtId="41" fontId="11" fillId="0" borderId="0" xfId="0" applyNumberFormat="1" applyFont="1" applyAlignment="1">
      <alignment horizontal="center"/>
    </xf>
    <xf numFmtId="38" fontId="5" fillId="0" borderId="0" xfId="0" applyNumberFormat="1" applyFont="1" applyAlignment="1">
      <alignment horizontal="center"/>
    </xf>
    <xf numFmtId="38" fontId="5" fillId="0" borderId="0" xfId="0" applyNumberFormat="1" applyFont="1"/>
    <xf numFmtId="41" fontId="5" fillId="0" borderId="1" xfId="0" applyNumberFormat="1" applyFont="1" applyBorder="1"/>
    <xf numFmtId="0" fontId="5" fillId="0" borderId="0" xfId="0" applyFont="1" applyAlignment="1">
      <alignment horizontal="left" wrapText="1" indent="3"/>
    </xf>
    <xf numFmtId="41" fontId="5" fillId="0" borderId="4" xfId="0" applyNumberFormat="1" applyFont="1" applyBorder="1"/>
    <xf numFmtId="0" fontId="12" fillId="0" borderId="0" xfId="0" applyFont="1"/>
    <xf numFmtId="38" fontId="9" fillId="0" borderId="0" xfId="0" applyNumberFormat="1" applyFont="1" applyAlignment="1">
      <alignment horizontal="left"/>
    </xf>
    <xf numFmtId="3" fontId="5" fillId="0" borderId="0" xfId="0" applyNumberFormat="1" applyFont="1"/>
    <xf numFmtId="41" fontId="11" fillId="0" borderId="0" xfId="0" applyNumberFormat="1" applyFont="1"/>
    <xf numFmtId="38" fontId="11" fillId="0" borderId="0" xfId="0" applyNumberFormat="1" applyFont="1"/>
    <xf numFmtId="0" fontId="5" fillId="0" borderId="0" xfId="0" applyFont="1" applyAlignment="1">
      <alignment horizontal="left"/>
    </xf>
    <xf numFmtId="41" fontId="5" fillId="0" borderId="0" xfId="1" applyNumberFormat="1" applyFont="1" applyFill="1"/>
    <xf numFmtId="41" fontId="5" fillId="0" borderId="0" xfId="0" applyNumberFormat="1" applyFont="1" applyAlignment="1">
      <alignment horizontal="right"/>
    </xf>
    <xf numFmtId="0" fontId="11" fillId="0" borderId="0" xfId="0" applyFont="1" applyAlignment="1">
      <alignment horizontal="centerContinuous"/>
    </xf>
    <xf numFmtId="43" fontId="5" fillId="0" borderId="0" xfId="1" applyFont="1" applyFill="1" applyBorder="1" applyProtection="1"/>
    <xf numFmtId="43" fontId="5" fillId="0" borderId="0" xfId="1" applyFont="1" applyFill="1" applyProtection="1"/>
    <xf numFmtId="0" fontId="13" fillId="0" borderId="0" xfId="0" applyFont="1" applyAlignment="1">
      <alignment horizontal="left"/>
    </xf>
    <xf numFmtId="165" fontId="5" fillId="0" borderId="0" xfId="1" applyNumberFormat="1" applyFont="1" applyFill="1" applyAlignment="1" applyProtection="1">
      <alignment horizontal="center"/>
    </xf>
    <xf numFmtId="164" fontId="9" fillId="0" borderId="0" xfId="0" applyNumberFormat="1" applyFont="1" applyAlignment="1">
      <alignment horizontal="center"/>
    </xf>
    <xf numFmtId="164" fontId="9" fillId="0" borderId="0" xfId="0" applyNumberFormat="1" applyFont="1" applyAlignment="1">
      <alignment horizontal="center" wrapText="1"/>
    </xf>
    <xf numFmtId="165" fontId="9" fillId="0" borderId="0" xfId="1" applyNumberFormat="1" applyFont="1" applyFill="1" applyAlignment="1" applyProtection="1">
      <alignment horizontal="center"/>
    </xf>
    <xf numFmtId="43" fontId="9" fillId="0" borderId="0" xfId="1" applyFont="1" applyFill="1" applyBorder="1" applyProtection="1"/>
    <xf numFmtId="43" fontId="9" fillId="0" borderId="0" xfId="1" applyFont="1" applyFill="1" applyProtection="1"/>
    <xf numFmtId="165" fontId="5" fillId="0" borderId="0" xfId="1" applyNumberFormat="1" applyFont="1" applyFill="1" applyProtection="1"/>
    <xf numFmtId="165" fontId="5" fillId="0" borderId="0" xfId="0" applyNumberFormat="1" applyFont="1"/>
    <xf numFmtId="165" fontId="5" fillId="0" borderId="3" xfId="1" applyNumberFormat="1" applyFont="1" applyFill="1" applyBorder="1" applyProtection="1"/>
    <xf numFmtId="0" fontId="9" fillId="0" borderId="0" xfId="0" applyFont="1" applyAlignment="1">
      <alignment horizontal="centerContinuous"/>
    </xf>
    <xf numFmtId="0" fontId="5" fillId="0" borderId="0" xfId="0" applyFont="1" applyAlignment="1">
      <alignment horizontal="centerContinuous" wrapText="1"/>
    </xf>
    <xf numFmtId="3" fontId="5" fillId="0" borderId="0" xfId="0" applyNumberFormat="1" applyFont="1" applyAlignment="1">
      <alignment horizontal="centerContinuous"/>
    </xf>
    <xf numFmtId="41" fontId="5" fillId="0" borderId="0" xfId="0" applyNumberFormat="1" applyFont="1" applyAlignment="1">
      <alignment horizontal="centerContinuous"/>
    </xf>
    <xf numFmtId="0" fontId="9" fillId="0" borderId="0" xfId="0" applyFont="1" applyAlignment="1">
      <alignment horizontal="centerContinuous" wrapText="1"/>
    </xf>
    <xf numFmtId="164" fontId="5" fillId="0" borderId="0" xfId="0" applyNumberFormat="1" applyFont="1" applyAlignment="1">
      <alignment horizontal="centerContinuous"/>
    </xf>
    <xf numFmtId="164" fontId="9" fillId="0" borderId="0" xfId="0" applyNumberFormat="1" applyFont="1" applyAlignment="1">
      <alignment horizontal="centerContinuous" wrapText="1"/>
    </xf>
    <xf numFmtId="3" fontId="9" fillId="0" borderId="0" xfId="0" applyNumberFormat="1" applyFont="1" applyAlignment="1">
      <alignment horizontal="centerContinuous"/>
    </xf>
    <xf numFmtId="41" fontId="9" fillId="0" borderId="0" xfId="0" applyNumberFormat="1" applyFont="1" applyAlignment="1">
      <alignment horizontal="centerContinuous"/>
    </xf>
    <xf numFmtId="0" fontId="5" fillId="0" borderId="0" xfId="0" applyFont="1" applyAlignment="1">
      <alignment horizontal="right"/>
    </xf>
    <xf numFmtId="0" fontId="5" fillId="0" borderId="0" xfId="0" quotePrefix="1" applyFont="1"/>
    <xf numFmtId="0" fontId="5" fillId="0" borderId="0" xfId="0" applyFont="1" applyAlignment="1">
      <alignment horizontal="left" wrapText="1"/>
    </xf>
    <xf numFmtId="38" fontId="5" fillId="0" borderId="0" xfId="0" applyNumberFormat="1" applyFont="1" applyAlignment="1">
      <alignment horizontal="left"/>
    </xf>
    <xf numFmtId="3" fontId="9" fillId="0" borderId="0" xfId="0" applyNumberFormat="1" applyFont="1" applyAlignment="1">
      <alignment wrapText="1"/>
    </xf>
    <xf numFmtId="3" fontId="9" fillId="0" borderId="1" xfId="0" applyNumberFormat="1" applyFont="1" applyBorder="1" applyAlignment="1">
      <alignment horizontal="center" wrapText="1"/>
    </xf>
    <xf numFmtId="0" fontId="9" fillId="0" borderId="0" xfId="0" applyFont="1" applyAlignment="1">
      <alignment horizontal="center" wrapText="1"/>
    </xf>
    <xf numFmtId="164" fontId="5" fillId="0" borderId="0" xfId="0" applyNumberFormat="1" applyFont="1" applyAlignment="1">
      <alignment horizontal="center" wrapText="1"/>
    </xf>
    <xf numFmtId="0" fontId="5" fillId="0" borderId="0" xfId="0" applyFont="1" applyAlignment="1">
      <alignment horizontal="center" wrapText="1"/>
    </xf>
    <xf numFmtId="0" fontId="9" fillId="0" borderId="2" xfId="0" applyFont="1" applyBorder="1" applyAlignment="1">
      <alignment horizontal="center" wrapText="1"/>
    </xf>
    <xf numFmtId="164" fontId="5" fillId="0" borderId="0" xfId="0" applyNumberFormat="1" applyFont="1" applyAlignment="1">
      <alignment horizontal="center"/>
    </xf>
    <xf numFmtId="0" fontId="9" fillId="0" borderId="1" xfId="0" applyFont="1" applyBorder="1" applyAlignment="1">
      <alignment horizontal="center"/>
    </xf>
    <xf numFmtId="0" fontId="9" fillId="0" borderId="1" xfId="0" applyFont="1" applyBorder="1" applyAlignment="1">
      <alignment horizontal="center" wrapText="1"/>
    </xf>
    <xf numFmtId="0" fontId="9" fillId="0" borderId="0" xfId="0" applyFont="1" applyAlignment="1">
      <alignment horizontal="center"/>
    </xf>
    <xf numFmtId="0" fontId="5" fillId="0" borderId="0" xfId="0" quotePrefix="1" applyFont="1" applyAlignment="1">
      <alignment horizontal="center" wrapText="1"/>
    </xf>
  </cellXfs>
  <cellStyles count="4">
    <cellStyle name="Comma" xfId="1" builtinId="3"/>
    <cellStyle name="Comma 2" xfId="3" xr:uid="{00000000-0005-0000-0000-000002000000}"/>
    <cellStyle name="Currency 2" xfId="2" xr:uid="{00000000-0005-0000-0000-000003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F766E-1594-40C0-99FF-F583473124AE}">
  <dimension ref="A1:I77"/>
  <sheetViews>
    <sheetView tabSelected="1" zoomScaleNormal="100" workbookViewId="0">
      <selection activeCell="A28" sqref="A28"/>
    </sheetView>
  </sheetViews>
  <sheetFormatPr defaultColWidth="9.109375" defaultRowHeight="13.8" x14ac:dyDescent="0.25"/>
  <cols>
    <col min="1" max="1" width="66.21875" style="16" customWidth="1"/>
    <col min="2" max="2" width="2.33203125" style="17" customWidth="1"/>
    <col min="3" max="3" width="20.44140625" style="21" customWidth="1"/>
    <col min="4" max="4" width="1.6640625" style="17" customWidth="1"/>
    <col min="5" max="5" width="18.44140625" style="10" customWidth="1"/>
    <col min="6" max="6" width="1.6640625" style="17" customWidth="1"/>
    <col min="7" max="7" width="16.44140625" style="10" bestFit="1" customWidth="1"/>
    <col min="8" max="8" width="1.6640625" style="17" customWidth="1"/>
    <col min="9" max="9" width="14.33203125" style="10" bestFit="1" customWidth="1"/>
    <col min="10" max="16384" width="9.109375" style="10"/>
  </cols>
  <sheetData>
    <row r="1" spans="1:9" x14ac:dyDescent="0.25">
      <c r="A1" s="89" t="s">
        <v>21</v>
      </c>
      <c r="B1" s="89"/>
      <c r="C1" s="89"/>
      <c r="D1" s="89"/>
      <c r="E1" s="89"/>
      <c r="F1" s="89"/>
      <c r="G1" s="89"/>
      <c r="H1" s="89"/>
      <c r="I1" s="89"/>
    </row>
    <row r="2" spans="1:9" x14ac:dyDescent="0.25">
      <c r="A2" s="89" t="s">
        <v>22</v>
      </c>
      <c r="B2" s="89"/>
      <c r="C2" s="89"/>
      <c r="D2" s="89"/>
      <c r="E2" s="89"/>
      <c r="F2" s="89"/>
      <c r="G2" s="89"/>
      <c r="H2" s="89"/>
      <c r="I2" s="89"/>
    </row>
    <row r="3" spans="1:9" x14ac:dyDescent="0.25">
      <c r="A3" s="90">
        <v>45838</v>
      </c>
      <c r="B3" s="90"/>
      <c r="C3" s="90"/>
      <c r="D3" s="90"/>
      <c r="E3" s="90"/>
      <c r="F3" s="90"/>
      <c r="G3" s="90"/>
      <c r="H3" s="90"/>
      <c r="I3" s="90"/>
    </row>
    <row r="4" spans="1:9" x14ac:dyDescent="0.25">
      <c r="A4" s="91" t="s">
        <v>23</v>
      </c>
      <c r="B4" s="91"/>
      <c r="C4" s="91"/>
      <c r="D4" s="91"/>
      <c r="E4" s="91"/>
      <c r="F4" s="91"/>
      <c r="G4" s="91"/>
      <c r="H4" s="91"/>
      <c r="I4" s="91"/>
    </row>
    <row r="5" spans="1:9" x14ac:dyDescent="0.25">
      <c r="C5" s="87"/>
      <c r="D5" s="87"/>
      <c r="E5" s="87"/>
      <c r="F5" s="87"/>
      <c r="G5" s="87"/>
      <c r="H5" s="87"/>
      <c r="I5" s="87"/>
    </row>
    <row r="6" spans="1:9" ht="28.5" customHeight="1" x14ac:dyDescent="0.25">
      <c r="C6" s="88" t="s">
        <v>24</v>
      </c>
      <c r="D6" s="88"/>
      <c r="E6" s="88"/>
      <c r="F6" s="88"/>
      <c r="G6" s="88"/>
    </row>
    <row r="7" spans="1:9" ht="27.6" x14ac:dyDescent="0.25">
      <c r="C7" s="18" t="s">
        <v>25</v>
      </c>
      <c r="E7" s="41" t="s">
        <v>26</v>
      </c>
      <c r="G7" s="41" t="s">
        <v>27</v>
      </c>
      <c r="I7" s="19" t="s">
        <v>28</v>
      </c>
    </row>
    <row r="8" spans="1:9" x14ac:dyDescent="0.25">
      <c r="A8" s="20" t="s">
        <v>0</v>
      </c>
    </row>
    <row r="9" spans="1:9" x14ac:dyDescent="0.25">
      <c r="A9" s="10" t="s">
        <v>1</v>
      </c>
      <c r="B9" s="17" t="s">
        <v>2</v>
      </c>
      <c r="C9" s="22">
        <v>18464878</v>
      </c>
      <c r="D9" s="17" t="s">
        <v>2</v>
      </c>
      <c r="E9" s="22">
        <v>49100</v>
      </c>
      <c r="F9" s="17" t="s">
        <v>2</v>
      </c>
      <c r="G9" s="22">
        <f>C9+E9</f>
        <v>18513978</v>
      </c>
      <c r="H9" s="17" t="s">
        <v>2</v>
      </c>
      <c r="I9" s="37">
        <v>2233663</v>
      </c>
    </row>
    <row r="10" spans="1:9" x14ac:dyDescent="0.25">
      <c r="A10" s="25" t="s">
        <v>123</v>
      </c>
      <c r="B10" s="58"/>
      <c r="C10" s="22">
        <v>3103558</v>
      </c>
      <c r="E10" s="22">
        <v>347278</v>
      </c>
      <c r="G10" s="22">
        <f>C10+E10</f>
        <v>3450836</v>
      </c>
      <c r="I10" s="37">
        <v>2324842</v>
      </c>
    </row>
    <row r="11" spans="1:9" x14ac:dyDescent="0.25">
      <c r="A11" s="25" t="s">
        <v>3</v>
      </c>
      <c r="B11" s="58"/>
      <c r="C11" s="22"/>
      <c r="E11" s="22"/>
      <c r="G11" s="22"/>
      <c r="I11" s="37"/>
    </row>
    <row r="12" spans="1:9" x14ac:dyDescent="0.25">
      <c r="A12" s="26" t="s">
        <v>179</v>
      </c>
      <c r="B12" s="58"/>
      <c r="C12" s="22">
        <v>433602</v>
      </c>
      <c r="E12" s="22">
        <v>0</v>
      </c>
      <c r="G12" s="22">
        <f t="shared" ref="G12:G28" si="0">C12+E12</f>
        <v>433602</v>
      </c>
      <c r="I12" s="59">
        <v>0</v>
      </c>
    </row>
    <row r="13" spans="1:9" x14ac:dyDescent="0.25">
      <c r="A13" s="26" t="s">
        <v>42</v>
      </c>
      <c r="B13" s="58"/>
      <c r="C13" s="22">
        <v>15279215</v>
      </c>
      <c r="E13" s="22">
        <v>10316</v>
      </c>
      <c r="G13" s="22">
        <f t="shared" si="0"/>
        <v>15289531</v>
      </c>
      <c r="I13" s="59">
        <v>0</v>
      </c>
    </row>
    <row r="14" spans="1:9" x14ac:dyDescent="0.25">
      <c r="A14" s="26" t="s">
        <v>43</v>
      </c>
      <c r="B14" s="58"/>
      <c r="C14" s="22">
        <v>11209861</v>
      </c>
      <c r="E14" s="22">
        <v>0</v>
      </c>
      <c r="G14" s="22">
        <f t="shared" si="0"/>
        <v>11209861</v>
      </c>
      <c r="I14" s="59">
        <v>0</v>
      </c>
    </row>
    <row r="15" spans="1:9" x14ac:dyDescent="0.25">
      <c r="A15" s="26" t="s">
        <v>44</v>
      </c>
      <c r="B15" s="58"/>
      <c r="C15" s="22">
        <v>3940363</v>
      </c>
      <c r="E15" s="22">
        <v>176398</v>
      </c>
      <c r="G15" s="22">
        <f t="shared" si="0"/>
        <v>4116761</v>
      </c>
      <c r="I15" s="37">
        <v>2730475</v>
      </c>
    </row>
    <row r="16" spans="1:9" x14ac:dyDescent="0.25">
      <c r="A16" s="26" t="s">
        <v>45</v>
      </c>
      <c r="B16" s="58"/>
      <c r="C16" s="22">
        <v>3682550</v>
      </c>
      <c r="E16" s="22">
        <v>457375</v>
      </c>
      <c r="G16" s="22">
        <f t="shared" si="0"/>
        <v>4139925</v>
      </c>
      <c r="I16" s="37">
        <v>6860288</v>
      </c>
    </row>
    <row r="17" spans="1:9" x14ac:dyDescent="0.25">
      <c r="A17" s="25" t="s">
        <v>46</v>
      </c>
      <c r="B17" s="58"/>
      <c r="C17" s="22">
        <v>0</v>
      </c>
      <c r="E17" s="22">
        <v>0</v>
      </c>
      <c r="G17" s="22">
        <f t="shared" si="0"/>
        <v>0</v>
      </c>
      <c r="I17" s="37">
        <v>22189692</v>
      </c>
    </row>
    <row r="18" spans="1:9" x14ac:dyDescent="0.25">
      <c r="A18" s="10" t="s">
        <v>47</v>
      </c>
      <c r="B18" s="58"/>
      <c r="C18" s="22">
        <v>617263</v>
      </c>
      <c r="E18" s="22">
        <v>0</v>
      </c>
      <c r="G18" s="22">
        <f t="shared" si="0"/>
        <v>617263</v>
      </c>
      <c r="I18" s="37">
        <v>7741</v>
      </c>
    </row>
    <row r="19" spans="1:9" x14ac:dyDescent="0.25">
      <c r="A19" s="25" t="s">
        <v>48</v>
      </c>
      <c r="B19" s="58"/>
      <c r="C19" s="22">
        <v>0</v>
      </c>
      <c r="E19" s="22">
        <v>0</v>
      </c>
      <c r="G19" s="22">
        <f t="shared" si="0"/>
        <v>0</v>
      </c>
      <c r="I19" s="37">
        <v>81596</v>
      </c>
    </row>
    <row r="20" spans="1:9" x14ac:dyDescent="0.25">
      <c r="A20" s="25" t="s">
        <v>49</v>
      </c>
      <c r="B20" s="58"/>
      <c r="C20" s="22">
        <v>8115471</v>
      </c>
      <c r="E20" s="22">
        <v>0</v>
      </c>
      <c r="G20" s="22">
        <f t="shared" si="0"/>
        <v>8115471</v>
      </c>
      <c r="I20" s="59">
        <v>0</v>
      </c>
    </row>
    <row r="21" spans="1:9" x14ac:dyDescent="0.25">
      <c r="A21" s="25" t="s">
        <v>50</v>
      </c>
      <c r="B21" s="58"/>
      <c r="C21" s="22">
        <v>7392024</v>
      </c>
      <c r="E21" s="22">
        <v>68810</v>
      </c>
      <c r="G21" s="22">
        <f t="shared" si="0"/>
        <v>7460834</v>
      </c>
      <c r="I21" s="37">
        <v>10177652</v>
      </c>
    </row>
    <row r="22" spans="1:9" x14ac:dyDescent="0.25">
      <c r="A22" s="25" t="s">
        <v>45</v>
      </c>
      <c r="B22" s="58"/>
      <c r="C22" s="22">
        <v>375053</v>
      </c>
      <c r="E22" s="22">
        <v>6204</v>
      </c>
      <c r="G22" s="22">
        <f t="shared" si="0"/>
        <v>381257</v>
      </c>
      <c r="I22" s="37">
        <v>992555</v>
      </c>
    </row>
    <row r="23" spans="1:9" x14ac:dyDescent="0.25">
      <c r="A23" s="25" t="s">
        <v>4</v>
      </c>
      <c r="B23" s="58"/>
      <c r="E23" s="22"/>
      <c r="G23" s="22"/>
      <c r="I23" s="37"/>
    </row>
    <row r="24" spans="1:9" x14ac:dyDescent="0.25">
      <c r="A24" s="28" t="s">
        <v>51</v>
      </c>
      <c r="B24" s="58"/>
      <c r="C24" s="21">
        <v>14980737</v>
      </c>
      <c r="E24" s="22">
        <v>109998</v>
      </c>
      <c r="G24" s="22">
        <f t="shared" si="0"/>
        <v>15090735</v>
      </c>
      <c r="I24" s="37">
        <v>12854909</v>
      </c>
    </row>
    <row r="25" spans="1:9" x14ac:dyDescent="0.25">
      <c r="A25" s="28" t="s">
        <v>5</v>
      </c>
      <c r="B25" s="58"/>
      <c r="C25" s="22"/>
      <c r="E25" s="22"/>
      <c r="G25" s="22"/>
      <c r="I25" s="37"/>
    </row>
    <row r="26" spans="1:9" x14ac:dyDescent="0.25">
      <c r="A26" s="29" t="s">
        <v>52</v>
      </c>
      <c r="B26" s="58"/>
      <c r="C26" s="22">
        <v>41682691</v>
      </c>
      <c r="E26" s="22">
        <v>35442</v>
      </c>
      <c r="G26" s="22">
        <f t="shared" si="0"/>
        <v>41718133</v>
      </c>
      <c r="I26" s="37">
        <v>38503817</v>
      </c>
    </row>
    <row r="27" spans="1:9" x14ac:dyDescent="0.25">
      <c r="A27" s="29" t="s">
        <v>53</v>
      </c>
      <c r="B27" s="58"/>
      <c r="C27" s="22">
        <v>20888777</v>
      </c>
      <c r="E27" s="22">
        <v>458677</v>
      </c>
      <c r="G27" s="22">
        <f t="shared" si="0"/>
        <v>21347454</v>
      </c>
      <c r="I27" s="59">
        <v>0</v>
      </c>
    </row>
    <row r="28" spans="1:9" x14ac:dyDescent="0.25">
      <c r="A28" s="29" t="s">
        <v>54</v>
      </c>
      <c r="B28" s="58"/>
      <c r="C28" s="22">
        <v>11349213</v>
      </c>
      <c r="E28" s="22">
        <v>108</v>
      </c>
      <c r="G28" s="22">
        <f t="shared" si="0"/>
        <v>11349321</v>
      </c>
      <c r="I28" s="59">
        <v>1571228</v>
      </c>
    </row>
    <row r="29" spans="1:9" x14ac:dyDescent="0.25">
      <c r="A29" s="30" t="s">
        <v>55</v>
      </c>
      <c r="B29" s="58"/>
      <c r="C29" s="31">
        <f>SUM(C9:C28)</f>
        <v>161515256</v>
      </c>
      <c r="E29" s="31">
        <f>SUM(E9:E28)</f>
        <v>1719706</v>
      </c>
      <c r="G29" s="31">
        <f>SUM(G9:G28)</f>
        <v>163234962</v>
      </c>
      <c r="I29" s="31">
        <f>SUM(I9:I28)</f>
        <v>100528458</v>
      </c>
    </row>
    <row r="30" spans="1:9" x14ac:dyDescent="0.25">
      <c r="A30" s="30"/>
      <c r="B30" s="58"/>
      <c r="C30" s="22"/>
      <c r="E30" s="22"/>
      <c r="I30" s="34"/>
    </row>
    <row r="31" spans="1:9" x14ac:dyDescent="0.25">
      <c r="A31" s="35" t="s">
        <v>6</v>
      </c>
      <c r="B31" s="58"/>
      <c r="C31" s="22"/>
      <c r="E31" s="22"/>
    </row>
    <row r="32" spans="1:9" x14ac:dyDescent="0.25">
      <c r="A32" s="10" t="s">
        <v>56</v>
      </c>
      <c r="B32" s="58"/>
      <c r="C32" s="22">
        <v>5517037</v>
      </c>
      <c r="E32" s="22">
        <v>0</v>
      </c>
      <c r="G32" s="22">
        <f t="shared" ref="G32:G34" si="1">C32+E32</f>
        <v>5517037</v>
      </c>
      <c r="I32" s="37">
        <v>560744</v>
      </c>
    </row>
    <row r="33" spans="1:9" x14ac:dyDescent="0.25">
      <c r="A33" s="10" t="s">
        <v>57</v>
      </c>
      <c r="B33" s="58"/>
      <c r="C33" s="22">
        <v>3080547</v>
      </c>
      <c r="E33" s="22">
        <v>0</v>
      </c>
      <c r="G33" s="22">
        <f t="shared" si="1"/>
        <v>3080547</v>
      </c>
      <c r="I33" s="37">
        <v>202517</v>
      </c>
    </row>
    <row r="34" spans="1:9" x14ac:dyDescent="0.25">
      <c r="A34" s="25" t="s">
        <v>58</v>
      </c>
      <c r="B34" s="58"/>
      <c r="C34" s="22">
        <v>105988.81226299994</v>
      </c>
      <c r="E34" s="22">
        <v>0</v>
      </c>
      <c r="G34" s="22">
        <f t="shared" si="1"/>
        <v>105988.81226299994</v>
      </c>
      <c r="I34" s="37">
        <v>30231</v>
      </c>
    </row>
    <row r="35" spans="1:9" x14ac:dyDescent="0.25">
      <c r="A35" s="10" t="s">
        <v>59</v>
      </c>
      <c r="B35" s="58"/>
      <c r="C35" s="31">
        <f>SUM(C32:C34)</f>
        <v>8703572.8122630008</v>
      </c>
      <c r="E35" s="31">
        <f>SUM(E32:E34)</f>
        <v>0</v>
      </c>
      <c r="G35" s="31">
        <f>SUM(G32:G34)</f>
        <v>8703572.8122630008</v>
      </c>
      <c r="I35" s="31">
        <f>SUM(I32:I34)</f>
        <v>793492</v>
      </c>
    </row>
    <row r="36" spans="1:9" x14ac:dyDescent="0.25">
      <c r="B36" s="58"/>
      <c r="C36" s="22"/>
      <c r="E36" s="22"/>
      <c r="I36" s="37"/>
    </row>
    <row r="37" spans="1:9" x14ac:dyDescent="0.25">
      <c r="A37" s="20" t="s">
        <v>7</v>
      </c>
      <c r="B37" s="58"/>
      <c r="C37" s="22"/>
      <c r="E37" s="22"/>
      <c r="I37" s="37"/>
    </row>
    <row r="38" spans="1:9" x14ac:dyDescent="0.25">
      <c r="A38" s="25" t="s">
        <v>60</v>
      </c>
      <c r="B38" s="58"/>
      <c r="C38" s="22">
        <v>27888967</v>
      </c>
      <c r="E38" s="22">
        <v>68131</v>
      </c>
      <c r="G38" s="22">
        <f t="shared" ref="G38:G52" si="2">C38+E38</f>
        <v>27957098</v>
      </c>
      <c r="I38" s="37">
        <v>5468181</v>
      </c>
    </row>
    <row r="39" spans="1:9" x14ac:dyDescent="0.25">
      <c r="A39" s="25" t="s">
        <v>61</v>
      </c>
      <c r="B39" s="58"/>
      <c r="C39" s="22">
        <v>1442752</v>
      </c>
      <c r="E39" s="22">
        <v>0</v>
      </c>
      <c r="G39" s="22">
        <f t="shared" si="2"/>
        <v>1442752</v>
      </c>
      <c r="I39" s="37">
        <v>284664</v>
      </c>
    </row>
    <row r="40" spans="1:9" x14ac:dyDescent="0.25">
      <c r="A40" s="25" t="s">
        <v>62</v>
      </c>
      <c r="B40" s="58"/>
      <c r="C40" s="22">
        <v>0</v>
      </c>
      <c r="E40" s="22">
        <v>4337</v>
      </c>
      <c r="G40" s="22">
        <f t="shared" si="2"/>
        <v>4337</v>
      </c>
      <c r="I40" s="37">
        <v>916074</v>
      </c>
    </row>
    <row r="41" spans="1:9" x14ac:dyDescent="0.25">
      <c r="A41" s="25" t="s">
        <v>63</v>
      </c>
      <c r="B41" s="58"/>
      <c r="C41" s="22">
        <v>0</v>
      </c>
      <c r="E41" s="22">
        <v>0</v>
      </c>
      <c r="G41" s="22">
        <f t="shared" si="2"/>
        <v>0</v>
      </c>
      <c r="I41" s="37">
        <v>8115471</v>
      </c>
    </row>
    <row r="42" spans="1:9" x14ac:dyDescent="0.25">
      <c r="A42" s="25" t="s">
        <v>64</v>
      </c>
      <c r="B42" s="58"/>
      <c r="C42" s="22">
        <v>81596</v>
      </c>
      <c r="E42" s="22">
        <v>0</v>
      </c>
      <c r="G42" s="22">
        <f t="shared" si="2"/>
        <v>81596</v>
      </c>
      <c r="I42" s="59">
        <v>0</v>
      </c>
    </row>
    <row r="43" spans="1:9" x14ac:dyDescent="0.25">
      <c r="A43" s="25" t="s">
        <v>65</v>
      </c>
      <c r="B43" s="58"/>
      <c r="C43" s="22">
        <v>339872</v>
      </c>
      <c r="E43" s="22">
        <v>0</v>
      </c>
      <c r="G43" s="22">
        <f t="shared" si="2"/>
        <v>339872</v>
      </c>
      <c r="I43" s="59">
        <v>0</v>
      </c>
    </row>
    <row r="44" spans="1:9" x14ac:dyDescent="0.25">
      <c r="A44" s="10" t="s">
        <v>66</v>
      </c>
      <c r="B44" s="58"/>
      <c r="C44" s="22">
        <v>13206471</v>
      </c>
      <c r="E44" s="22">
        <v>2383</v>
      </c>
      <c r="G44" s="22">
        <f t="shared" si="2"/>
        <v>13208854</v>
      </c>
      <c r="I44" s="37">
        <v>88440</v>
      </c>
    </row>
    <row r="45" spans="1:9" x14ac:dyDescent="0.25">
      <c r="A45" s="25" t="s">
        <v>8</v>
      </c>
      <c r="B45" s="58"/>
      <c r="C45" s="22"/>
      <c r="E45" s="22"/>
      <c r="G45" s="22"/>
      <c r="I45" s="37"/>
    </row>
    <row r="46" spans="1:9" x14ac:dyDescent="0.25">
      <c r="A46" s="26" t="s">
        <v>67</v>
      </c>
      <c r="B46" s="58"/>
      <c r="C46" s="22">
        <v>7705715</v>
      </c>
      <c r="E46" s="22">
        <v>44531</v>
      </c>
      <c r="G46" s="22">
        <f t="shared" si="2"/>
        <v>7750246</v>
      </c>
      <c r="I46" s="37">
        <v>2544698</v>
      </c>
    </row>
    <row r="47" spans="1:9" x14ac:dyDescent="0.25">
      <c r="A47" s="26" t="s">
        <v>15</v>
      </c>
      <c r="B47" s="58"/>
      <c r="C47" s="22"/>
      <c r="E47" s="22"/>
      <c r="G47" s="22"/>
      <c r="I47" s="37"/>
    </row>
    <row r="48" spans="1:9" x14ac:dyDescent="0.25">
      <c r="A48" s="10" t="s">
        <v>68</v>
      </c>
      <c r="B48" s="58"/>
      <c r="C48" s="22">
        <v>116523075</v>
      </c>
      <c r="E48" s="22">
        <v>0</v>
      </c>
      <c r="G48" s="22">
        <f t="shared" si="2"/>
        <v>116523075</v>
      </c>
      <c r="I48" s="59">
        <v>50256667</v>
      </c>
    </row>
    <row r="49" spans="1:9" x14ac:dyDescent="0.25">
      <c r="A49" s="25" t="s">
        <v>69</v>
      </c>
      <c r="B49" s="58"/>
      <c r="C49" s="22">
        <v>27064352</v>
      </c>
      <c r="E49" s="22">
        <v>0</v>
      </c>
      <c r="G49" s="22">
        <f t="shared" si="2"/>
        <v>27064352</v>
      </c>
      <c r="I49" s="59">
        <v>1973013</v>
      </c>
    </row>
    <row r="50" spans="1:9" x14ac:dyDescent="0.25">
      <c r="A50" s="25" t="s">
        <v>70</v>
      </c>
      <c r="B50" s="58"/>
      <c r="C50" s="22">
        <v>96444604</v>
      </c>
      <c r="E50" s="22">
        <v>0</v>
      </c>
      <c r="G50" s="22">
        <f t="shared" si="2"/>
        <v>96444604</v>
      </c>
      <c r="I50" s="59">
        <v>6888470</v>
      </c>
    </row>
    <row r="51" spans="1:9" x14ac:dyDescent="0.25">
      <c r="A51" s="25" t="s">
        <v>71</v>
      </c>
      <c r="B51" s="58"/>
      <c r="C51" s="22">
        <v>11308638</v>
      </c>
      <c r="E51" s="22">
        <v>9</v>
      </c>
      <c r="G51" s="22">
        <f t="shared" si="2"/>
        <v>11308647</v>
      </c>
      <c r="I51" s="59">
        <v>1751130</v>
      </c>
    </row>
    <row r="52" spans="1:9" x14ac:dyDescent="0.25">
      <c r="A52" s="25" t="s">
        <v>72</v>
      </c>
      <c r="B52" s="58"/>
      <c r="C52" s="22">
        <v>17713730</v>
      </c>
      <c r="E52" s="22">
        <v>382510</v>
      </c>
      <c r="G52" s="22">
        <f t="shared" si="2"/>
        <v>18096240</v>
      </c>
      <c r="I52" s="59">
        <v>7713367</v>
      </c>
    </row>
    <row r="53" spans="1:9" x14ac:dyDescent="0.25">
      <c r="A53" s="10" t="s">
        <v>73</v>
      </c>
      <c r="B53" s="58"/>
      <c r="C53" s="31">
        <f>SUM(C38:C52)</f>
        <v>319719772</v>
      </c>
      <c r="E53" s="31">
        <f>SUM(E38:E52)</f>
        <v>501901</v>
      </c>
      <c r="G53" s="31">
        <f>SUM(G38:G52)</f>
        <v>320221673</v>
      </c>
      <c r="I53" s="31">
        <f>SUM(I38:I52)</f>
        <v>86000175</v>
      </c>
    </row>
    <row r="54" spans="1:9" x14ac:dyDescent="0.25">
      <c r="A54" s="10"/>
      <c r="B54" s="58"/>
      <c r="C54" s="22"/>
      <c r="E54" s="22"/>
      <c r="G54" s="22"/>
      <c r="I54" s="34"/>
    </row>
    <row r="55" spans="1:9" x14ac:dyDescent="0.25">
      <c r="A55" s="30"/>
      <c r="B55" s="58"/>
      <c r="C55" s="22"/>
      <c r="E55" s="22"/>
      <c r="I55" s="34"/>
    </row>
    <row r="56" spans="1:9" x14ac:dyDescent="0.25">
      <c r="A56" s="35" t="s">
        <v>9</v>
      </c>
      <c r="B56" s="58"/>
      <c r="C56" s="22"/>
      <c r="E56" s="22"/>
    </row>
    <row r="57" spans="1:9" x14ac:dyDescent="0.25">
      <c r="A57" s="10" t="s">
        <v>74</v>
      </c>
      <c r="B57" s="58"/>
      <c r="C57" s="22">
        <v>9579195</v>
      </c>
      <c r="E57" s="22">
        <v>0</v>
      </c>
      <c r="G57" s="22">
        <f t="shared" ref="G57:G61" si="3">C57+E57</f>
        <v>9579195</v>
      </c>
      <c r="I57" s="59">
        <v>191531</v>
      </c>
    </row>
    <row r="58" spans="1:9" x14ac:dyDescent="0.25">
      <c r="A58" s="25" t="s">
        <v>75</v>
      </c>
      <c r="B58" s="58"/>
      <c r="C58" s="22">
        <v>9874222</v>
      </c>
      <c r="E58" s="22">
        <v>0</v>
      </c>
      <c r="G58" s="22">
        <f t="shared" si="3"/>
        <v>9874222</v>
      </c>
      <c r="I58" s="59">
        <v>0</v>
      </c>
    </row>
    <row r="59" spans="1:9" x14ac:dyDescent="0.25">
      <c r="A59" s="25" t="s">
        <v>76</v>
      </c>
      <c r="B59" s="58"/>
      <c r="C59" s="22">
        <v>21724125</v>
      </c>
      <c r="E59" s="22">
        <v>0</v>
      </c>
      <c r="G59" s="22">
        <f t="shared" si="3"/>
        <v>21724125</v>
      </c>
      <c r="I59" s="59">
        <v>1425679</v>
      </c>
    </row>
    <row r="60" spans="1:9" x14ac:dyDescent="0.25">
      <c r="A60" s="25" t="s">
        <v>77</v>
      </c>
      <c r="B60" s="58"/>
      <c r="C60" s="22">
        <v>3940364</v>
      </c>
      <c r="E60" s="22">
        <v>147720</v>
      </c>
      <c r="G60" s="22">
        <f t="shared" si="3"/>
        <v>4088084</v>
      </c>
      <c r="I60" s="59">
        <v>2594665</v>
      </c>
    </row>
    <row r="61" spans="1:9" x14ac:dyDescent="0.25">
      <c r="A61" s="25" t="s">
        <v>78</v>
      </c>
      <c r="B61" s="58"/>
      <c r="C61" s="22">
        <v>1469757</v>
      </c>
      <c r="E61" s="22">
        <v>0</v>
      </c>
      <c r="G61" s="22">
        <f t="shared" si="3"/>
        <v>1469757</v>
      </c>
      <c r="I61" s="59">
        <v>513131</v>
      </c>
    </row>
    <row r="62" spans="1:9" x14ac:dyDescent="0.25">
      <c r="A62" s="10" t="s">
        <v>79</v>
      </c>
      <c r="B62" s="58"/>
      <c r="C62" s="31">
        <f>SUM(C57:C61)</f>
        <v>46587663</v>
      </c>
      <c r="E62" s="31">
        <f>SUM(E57:E61)</f>
        <v>147720</v>
      </c>
      <c r="G62" s="31">
        <f>SUM(G57:G61)</f>
        <v>46735383</v>
      </c>
      <c r="I62" s="31">
        <f>SUM(I57:I61)</f>
        <v>4725006</v>
      </c>
    </row>
    <row r="63" spans="1:9" x14ac:dyDescent="0.25">
      <c r="B63" s="58"/>
      <c r="C63" s="22"/>
      <c r="E63" s="22"/>
      <c r="I63" s="37"/>
    </row>
    <row r="64" spans="1:9" x14ac:dyDescent="0.25">
      <c r="A64" s="20" t="s">
        <v>10</v>
      </c>
      <c r="B64" s="58"/>
      <c r="C64" s="22"/>
      <c r="E64" s="22"/>
      <c r="I64" s="37"/>
    </row>
    <row r="65" spans="1:9" x14ac:dyDescent="0.25">
      <c r="A65" s="10" t="s">
        <v>80</v>
      </c>
      <c r="B65" s="58"/>
      <c r="C65" s="22">
        <v>-12897842</v>
      </c>
      <c r="E65" s="22">
        <v>604117</v>
      </c>
      <c r="G65" s="22">
        <f t="shared" ref="G65" si="4">C65+E65</f>
        <v>-12293725</v>
      </c>
      <c r="I65" s="37">
        <v>15935921</v>
      </c>
    </row>
    <row r="66" spans="1:9" x14ac:dyDescent="0.25">
      <c r="A66" s="25" t="s">
        <v>11</v>
      </c>
      <c r="B66" s="58"/>
      <c r="C66" s="22"/>
      <c r="E66" s="22"/>
      <c r="G66" s="22"/>
      <c r="I66" s="37"/>
    </row>
    <row r="67" spans="1:9" x14ac:dyDescent="0.25">
      <c r="A67" s="26" t="s">
        <v>81</v>
      </c>
      <c r="B67" s="58"/>
      <c r="C67" s="22">
        <v>2117003</v>
      </c>
      <c r="E67" s="22">
        <v>7146</v>
      </c>
      <c r="G67" s="22">
        <f t="shared" ref="G67:G72" si="5">C67+E67</f>
        <v>2124149</v>
      </c>
      <c r="I67" s="37">
        <v>154039</v>
      </c>
    </row>
    <row r="68" spans="1:9" x14ac:dyDescent="0.25">
      <c r="A68" s="26" t="s">
        <v>82</v>
      </c>
      <c r="B68" s="58"/>
      <c r="C68" s="22">
        <v>1877055</v>
      </c>
      <c r="E68" s="22">
        <v>0</v>
      </c>
      <c r="G68" s="22">
        <f t="shared" si="5"/>
        <v>1877055</v>
      </c>
      <c r="I68" s="37">
        <v>6289276</v>
      </c>
    </row>
    <row r="69" spans="1:9" x14ac:dyDescent="0.25">
      <c r="A69" s="26" t="s">
        <v>83</v>
      </c>
      <c r="B69" s="58"/>
      <c r="C69" s="22">
        <v>0</v>
      </c>
      <c r="E69" s="22">
        <v>0</v>
      </c>
      <c r="G69" s="22">
        <f t="shared" si="5"/>
        <v>0</v>
      </c>
      <c r="I69" s="37">
        <v>52095</v>
      </c>
    </row>
    <row r="70" spans="1:9" x14ac:dyDescent="0.25">
      <c r="A70" s="26" t="s">
        <v>84</v>
      </c>
      <c r="B70" s="58"/>
      <c r="C70" s="22">
        <v>0</v>
      </c>
      <c r="E70" s="22">
        <v>0</v>
      </c>
      <c r="G70" s="22">
        <f t="shared" si="5"/>
        <v>0</v>
      </c>
      <c r="I70" s="37">
        <v>795346</v>
      </c>
    </row>
    <row r="71" spans="1:9" x14ac:dyDescent="0.25">
      <c r="A71" s="26" t="s">
        <v>85</v>
      </c>
      <c r="B71" s="58"/>
      <c r="C71" s="22">
        <v>2022775</v>
      </c>
      <c r="E71" s="22">
        <v>458822</v>
      </c>
      <c r="G71" s="22">
        <f t="shared" si="5"/>
        <v>2481597</v>
      </c>
      <c r="I71" s="37">
        <v>416226</v>
      </c>
    </row>
    <row r="72" spans="1:9" x14ac:dyDescent="0.25">
      <c r="A72" s="25" t="s">
        <v>86</v>
      </c>
      <c r="B72" s="58"/>
      <c r="C72" s="22">
        <v>-189207597</v>
      </c>
      <c r="E72" s="22">
        <v>0</v>
      </c>
      <c r="G72" s="22">
        <f t="shared" si="5"/>
        <v>-189207597</v>
      </c>
      <c r="I72" s="37">
        <v>-13046134</v>
      </c>
    </row>
    <row r="73" spans="1:9" ht="14.4" thickBot="1" x14ac:dyDescent="0.3">
      <c r="A73" s="10" t="s">
        <v>87</v>
      </c>
      <c r="B73" s="17" t="s">
        <v>2</v>
      </c>
      <c r="C73" s="38">
        <f>SUM(C65:C72)</f>
        <v>-196088606</v>
      </c>
      <c r="D73" s="17" t="s">
        <v>2</v>
      </c>
      <c r="E73" s="38">
        <f>SUM(E65:E72)</f>
        <v>1070085</v>
      </c>
      <c r="F73" s="17" t="s">
        <v>2</v>
      </c>
      <c r="G73" s="38">
        <f>SUM(G65:G72)</f>
        <v>-195018521</v>
      </c>
      <c r="H73" s="17" t="s">
        <v>2</v>
      </c>
      <c r="I73" s="38">
        <f>SUM(I65:I72)</f>
        <v>10596769</v>
      </c>
    </row>
    <row r="74" spans="1:9" ht="14.4" thickTop="1" x14ac:dyDescent="0.25">
      <c r="C74" s="22"/>
      <c r="E74" s="22"/>
    </row>
    <row r="75" spans="1:9" x14ac:dyDescent="0.25">
      <c r="A75" s="10"/>
    </row>
    <row r="76" spans="1:9" x14ac:dyDescent="0.25">
      <c r="A76" s="10"/>
      <c r="C76" s="10"/>
    </row>
    <row r="77" spans="1:9" x14ac:dyDescent="0.25">
      <c r="A77" s="42" t="s">
        <v>14</v>
      </c>
    </row>
  </sheetData>
  <mergeCells count="5">
    <mergeCell ref="C6:G6"/>
    <mergeCell ref="A1:I1"/>
    <mergeCell ref="A2:I2"/>
    <mergeCell ref="A3:I3"/>
    <mergeCell ref="A4:I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42D73-26EF-40E7-ABE2-0E8E36811A92}">
  <dimension ref="A1:I76"/>
  <sheetViews>
    <sheetView workbookViewId="0">
      <selection activeCell="I77" sqref="I77"/>
    </sheetView>
  </sheetViews>
  <sheetFormatPr defaultColWidth="9.109375" defaultRowHeight="13.8" x14ac:dyDescent="0.25"/>
  <cols>
    <col min="1" max="1" width="66.33203125" style="16" customWidth="1"/>
    <col min="2" max="2" width="2" style="17" customWidth="1"/>
    <col min="3" max="3" width="20.109375" style="21" customWidth="1"/>
    <col min="4" max="4" width="1.6640625" style="17" customWidth="1"/>
    <col min="5" max="5" width="18.44140625" style="10" customWidth="1"/>
    <col min="6" max="6" width="1.6640625" style="17" customWidth="1"/>
    <col min="7" max="7" width="16.44140625" style="10" customWidth="1"/>
    <col min="8" max="8" width="1.6640625" style="17" customWidth="1"/>
    <col min="9" max="9" width="14.33203125" style="10" bestFit="1" customWidth="1"/>
    <col min="10" max="16384" width="9.109375" style="10"/>
  </cols>
  <sheetData>
    <row r="1" spans="1:9" x14ac:dyDescent="0.25">
      <c r="A1" s="89" t="s">
        <v>21</v>
      </c>
      <c r="B1" s="89"/>
      <c r="C1" s="89"/>
      <c r="D1" s="89"/>
      <c r="E1" s="89"/>
      <c r="F1" s="89"/>
      <c r="G1" s="89"/>
      <c r="H1" s="89"/>
      <c r="I1" s="89"/>
    </row>
    <row r="2" spans="1:9" x14ac:dyDescent="0.25">
      <c r="A2" s="89" t="s">
        <v>22</v>
      </c>
      <c r="B2" s="89"/>
      <c r="C2" s="89"/>
      <c r="D2" s="89"/>
      <c r="E2" s="89"/>
      <c r="F2" s="89"/>
      <c r="G2" s="89"/>
      <c r="H2" s="89"/>
      <c r="I2" s="89"/>
    </row>
    <row r="3" spans="1:9" x14ac:dyDescent="0.25">
      <c r="A3" s="90">
        <v>45473</v>
      </c>
      <c r="B3" s="90"/>
      <c r="C3" s="90"/>
      <c r="D3" s="90"/>
      <c r="E3" s="90"/>
      <c r="F3" s="90"/>
      <c r="G3" s="90"/>
      <c r="H3" s="90"/>
      <c r="I3" s="90"/>
    </row>
    <row r="4" spans="1:9" x14ac:dyDescent="0.25">
      <c r="A4" s="91" t="s">
        <v>23</v>
      </c>
      <c r="B4" s="91"/>
      <c r="C4" s="91"/>
      <c r="D4" s="91"/>
      <c r="E4" s="91"/>
      <c r="F4" s="91"/>
      <c r="G4" s="91"/>
      <c r="H4" s="91"/>
      <c r="I4" s="91"/>
    </row>
    <row r="5" spans="1:9" s="15" customFormat="1" x14ac:dyDescent="0.25">
      <c r="A5" s="12"/>
      <c r="B5" s="13"/>
      <c r="C5" s="14"/>
      <c r="D5" s="14"/>
      <c r="E5" s="14"/>
      <c r="F5" s="14"/>
      <c r="G5" s="14"/>
      <c r="H5" s="14"/>
      <c r="I5" s="14"/>
    </row>
    <row r="6" spans="1:9" ht="28.5" customHeight="1" x14ac:dyDescent="0.25">
      <c r="C6" s="88" t="s">
        <v>24</v>
      </c>
      <c r="D6" s="88"/>
      <c r="E6" s="88"/>
      <c r="F6" s="88"/>
      <c r="G6" s="88"/>
    </row>
    <row r="7" spans="1:9" ht="27.6" x14ac:dyDescent="0.25">
      <c r="C7" s="18" t="s">
        <v>25</v>
      </c>
      <c r="E7" s="41" t="s">
        <v>26</v>
      </c>
      <c r="G7" s="41" t="s">
        <v>27</v>
      </c>
      <c r="I7" s="19" t="s">
        <v>28</v>
      </c>
    </row>
    <row r="8" spans="1:9" x14ac:dyDescent="0.25">
      <c r="A8" s="20" t="s">
        <v>0</v>
      </c>
      <c r="G8" s="22"/>
    </row>
    <row r="9" spans="1:9" x14ac:dyDescent="0.25">
      <c r="A9" s="10" t="s">
        <v>1</v>
      </c>
      <c r="B9" s="17" t="s">
        <v>2</v>
      </c>
      <c r="C9" s="22">
        <v>16509611</v>
      </c>
      <c r="D9" s="17" t="s">
        <v>2</v>
      </c>
      <c r="E9" s="22">
        <v>58164</v>
      </c>
      <c r="F9" s="17" t="s">
        <v>2</v>
      </c>
      <c r="G9" s="23">
        <f>C9+E9</f>
        <v>16567775</v>
      </c>
      <c r="H9" s="17" t="s">
        <v>2</v>
      </c>
      <c r="I9" s="24">
        <v>2182123</v>
      </c>
    </row>
    <row r="10" spans="1:9" x14ac:dyDescent="0.25">
      <c r="A10" s="25" t="s">
        <v>184</v>
      </c>
      <c r="C10" s="22">
        <v>2890584</v>
      </c>
      <c r="E10" s="22">
        <v>328520</v>
      </c>
      <c r="G10" s="23">
        <f t="shared" ref="G10:G28" si="0">C10+E10</f>
        <v>3219104</v>
      </c>
      <c r="I10" s="24">
        <v>2186416</v>
      </c>
    </row>
    <row r="11" spans="1:9" x14ac:dyDescent="0.25">
      <c r="A11" s="25" t="s">
        <v>3</v>
      </c>
      <c r="C11" s="22"/>
      <c r="E11" s="22"/>
      <c r="G11" s="23"/>
      <c r="I11" s="24"/>
    </row>
    <row r="12" spans="1:9" x14ac:dyDescent="0.25">
      <c r="A12" s="26" t="s">
        <v>185</v>
      </c>
      <c r="C12" s="22">
        <v>469637</v>
      </c>
      <c r="E12" s="22">
        <v>0</v>
      </c>
      <c r="G12" s="23">
        <f t="shared" si="0"/>
        <v>469637</v>
      </c>
      <c r="I12" s="27">
        <v>0</v>
      </c>
    </row>
    <row r="13" spans="1:9" x14ac:dyDescent="0.25">
      <c r="A13" s="26" t="s">
        <v>186</v>
      </c>
      <c r="C13" s="22">
        <v>20158047</v>
      </c>
      <c r="E13" s="22">
        <v>6876</v>
      </c>
      <c r="G13" s="23">
        <f t="shared" si="0"/>
        <v>20164923</v>
      </c>
      <c r="I13" s="27">
        <v>0</v>
      </c>
    </row>
    <row r="14" spans="1:9" x14ac:dyDescent="0.25">
      <c r="A14" s="26" t="s">
        <v>187</v>
      </c>
      <c r="C14" s="22">
        <v>9351510</v>
      </c>
      <c r="E14" s="22">
        <v>0</v>
      </c>
      <c r="G14" s="23">
        <f t="shared" si="0"/>
        <v>9351510</v>
      </c>
      <c r="I14" s="27">
        <v>0</v>
      </c>
    </row>
    <row r="15" spans="1:9" x14ac:dyDescent="0.25">
      <c r="A15" s="26" t="s">
        <v>188</v>
      </c>
      <c r="C15" s="22">
        <v>4009418</v>
      </c>
      <c r="E15" s="22">
        <v>174865</v>
      </c>
      <c r="G15" s="23">
        <f t="shared" si="0"/>
        <v>4184283</v>
      </c>
      <c r="I15" s="24">
        <v>3007893</v>
      </c>
    </row>
    <row r="16" spans="1:9" x14ac:dyDescent="0.25">
      <c r="A16" s="26" t="s">
        <v>189</v>
      </c>
      <c r="C16" s="22">
        <v>3394905</v>
      </c>
      <c r="E16" s="22">
        <v>190234</v>
      </c>
      <c r="G16" s="23">
        <f t="shared" si="0"/>
        <v>3585139</v>
      </c>
      <c r="I16" s="24">
        <v>6053267</v>
      </c>
    </row>
    <row r="17" spans="1:9" x14ac:dyDescent="0.25">
      <c r="A17" s="25" t="s">
        <v>190</v>
      </c>
      <c r="C17" s="22">
        <v>0</v>
      </c>
      <c r="E17" s="22">
        <v>0</v>
      </c>
      <c r="G17" s="23">
        <f t="shared" si="0"/>
        <v>0</v>
      </c>
      <c r="I17" s="24">
        <v>19140958</v>
      </c>
    </row>
    <row r="18" spans="1:9" x14ac:dyDescent="0.25">
      <c r="A18" s="10" t="s">
        <v>191</v>
      </c>
      <c r="C18" s="22">
        <v>566100</v>
      </c>
      <c r="E18" s="22">
        <v>0</v>
      </c>
      <c r="G18" s="23">
        <f t="shared" si="0"/>
        <v>566100</v>
      </c>
      <c r="I18" s="24">
        <v>9473</v>
      </c>
    </row>
    <row r="19" spans="1:9" x14ac:dyDescent="0.25">
      <c r="A19" s="25" t="s">
        <v>192</v>
      </c>
      <c r="C19" s="22">
        <v>0</v>
      </c>
      <c r="E19" s="22">
        <v>0</v>
      </c>
      <c r="G19" s="23">
        <f t="shared" si="0"/>
        <v>0</v>
      </c>
      <c r="I19" s="24">
        <v>85002</v>
      </c>
    </row>
    <row r="20" spans="1:9" x14ac:dyDescent="0.25">
      <c r="A20" s="25" t="s">
        <v>193</v>
      </c>
      <c r="C20" s="22">
        <v>6086013</v>
      </c>
      <c r="E20" s="22">
        <v>0</v>
      </c>
      <c r="G20" s="23">
        <f t="shared" si="0"/>
        <v>6086013</v>
      </c>
      <c r="I20" s="27">
        <v>0</v>
      </c>
    </row>
    <row r="21" spans="1:9" x14ac:dyDescent="0.25">
      <c r="A21" s="25" t="s">
        <v>194</v>
      </c>
      <c r="C21" s="22">
        <v>6127472</v>
      </c>
      <c r="E21" s="22">
        <v>47846</v>
      </c>
      <c r="G21" s="23">
        <f t="shared" si="0"/>
        <v>6175318</v>
      </c>
      <c r="I21" s="24">
        <v>8444914</v>
      </c>
    </row>
    <row r="22" spans="1:9" x14ac:dyDescent="0.25">
      <c r="A22" s="25" t="s">
        <v>195</v>
      </c>
      <c r="C22" s="22">
        <v>586104</v>
      </c>
      <c r="E22" s="22">
        <v>5871</v>
      </c>
      <c r="G22" s="23">
        <f t="shared" si="0"/>
        <v>591975</v>
      </c>
      <c r="I22" s="24">
        <v>1125294</v>
      </c>
    </row>
    <row r="23" spans="1:9" x14ac:dyDescent="0.25">
      <c r="A23" s="25" t="s">
        <v>4</v>
      </c>
      <c r="C23" s="22"/>
      <c r="E23" s="22"/>
      <c r="G23" s="23"/>
      <c r="I23" s="24"/>
    </row>
    <row r="24" spans="1:9" x14ac:dyDescent="0.25">
      <c r="A24" s="28" t="s">
        <v>196</v>
      </c>
      <c r="C24" s="22">
        <v>13444543</v>
      </c>
      <c r="E24" s="22">
        <v>100326</v>
      </c>
      <c r="G24" s="23">
        <f t="shared" si="0"/>
        <v>13544869</v>
      </c>
      <c r="I24" s="24">
        <v>11744099</v>
      </c>
    </row>
    <row r="25" spans="1:9" x14ac:dyDescent="0.25">
      <c r="A25" s="28" t="s">
        <v>5</v>
      </c>
      <c r="E25" s="22"/>
      <c r="G25" s="23"/>
      <c r="I25" s="24"/>
    </row>
    <row r="26" spans="1:9" x14ac:dyDescent="0.25">
      <c r="A26" s="29" t="s">
        <v>197</v>
      </c>
      <c r="C26" s="22">
        <v>39800047</v>
      </c>
      <c r="E26" s="22">
        <v>38639</v>
      </c>
      <c r="G26" s="23">
        <f t="shared" si="0"/>
        <v>39838686</v>
      </c>
      <c r="I26" s="24">
        <v>37893138</v>
      </c>
    </row>
    <row r="27" spans="1:9" x14ac:dyDescent="0.25">
      <c r="A27" s="29" t="s">
        <v>198</v>
      </c>
      <c r="C27" s="22">
        <v>20028397</v>
      </c>
      <c r="E27" s="22">
        <v>474993</v>
      </c>
      <c r="G27" s="23">
        <f t="shared" si="0"/>
        <v>20503390</v>
      </c>
      <c r="I27" s="27">
        <v>0</v>
      </c>
    </row>
    <row r="28" spans="1:9" x14ac:dyDescent="0.25">
      <c r="A28" s="29" t="s">
        <v>245</v>
      </c>
      <c r="C28" s="22">
        <v>12125732</v>
      </c>
      <c r="E28" s="22">
        <v>211</v>
      </c>
      <c r="G28" s="23">
        <f t="shared" si="0"/>
        <v>12125943</v>
      </c>
      <c r="I28" s="27">
        <v>1656737</v>
      </c>
    </row>
    <row r="29" spans="1:9" x14ac:dyDescent="0.25">
      <c r="A29" s="30" t="s">
        <v>199</v>
      </c>
      <c r="C29" s="31">
        <f>SUM(C8:C28)</f>
        <v>155548120</v>
      </c>
      <c r="E29" s="31">
        <f>SUM(E8:E28)</f>
        <v>1426545</v>
      </c>
      <c r="G29" s="31">
        <f>SUM(G8:G28)</f>
        <v>156974665</v>
      </c>
      <c r="I29" s="32">
        <f>SUM(I8:I28)</f>
        <v>93529314</v>
      </c>
    </row>
    <row r="30" spans="1:9" x14ac:dyDescent="0.25">
      <c r="A30" s="30"/>
      <c r="C30" s="33"/>
      <c r="E30" s="22"/>
      <c r="G30" s="22"/>
      <c r="I30" s="34"/>
    </row>
    <row r="31" spans="1:9" x14ac:dyDescent="0.25">
      <c r="A31" s="35" t="s">
        <v>6</v>
      </c>
      <c r="C31" s="22"/>
      <c r="E31" s="22"/>
      <c r="G31" s="22"/>
    </row>
    <row r="32" spans="1:9" x14ac:dyDescent="0.25">
      <c r="A32" s="10" t="s">
        <v>200</v>
      </c>
      <c r="C32" s="22">
        <v>5772229</v>
      </c>
      <c r="D32" s="36"/>
      <c r="E32" s="22">
        <v>0</v>
      </c>
      <c r="F32" s="36"/>
      <c r="G32" s="23">
        <f>C32+E32</f>
        <v>5772229</v>
      </c>
      <c r="H32" s="36"/>
      <c r="I32" s="24">
        <v>628916</v>
      </c>
    </row>
    <row r="33" spans="1:9" x14ac:dyDescent="0.25">
      <c r="A33" s="10" t="s">
        <v>201</v>
      </c>
      <c r="C33" s="22">
        <v>5672474</v>
      </c>
      <c r="D33" s="36"/>
      <c r="E33" s="22">
        <v>0</v>
      </c>
      <c r="F33" s="36"/>
      <c r="G33" s="23">
        <f>C33+E33</f>
        <v>5672474</v>
      </c>
      <c r="H33" s="36"/>
      <c r="I33" s="24">
        <v>468131</v>
      </c>
    </row>
    <row r="34" spans="1:9" x14ac:dyDescent="0.25">
      <c r="A34" s="25" t="s">
        <v>202</v>
      </c>
      <c r="C34" s="22">
        <v>138495</v>
      </c>
      <c r="D34" s="36"/>
      <c r="E34" s="22">
        <v>0</v>
      </c>
      <c r="F34" s="36"/>
      <c r="G34" s="23">
        <f>C34+E34</f>
        <v>138495</v>
      </c>
      <c r="H34" s="36"/>
      <c r="I34" s="24">
        <v>27619</v>
      </c>
    </row>
    <row r="35" spans="1:9" x14ac:dyDescent="0.25">
      <c r="A35" s="10" t="s">
        <v>203</v>
      </c>
      <c r="C35" s="31">
        <f>SUM(C32:C34)</f>
        <v>11583198</v>
      </c>
      <c r="D35" s="36"/>
      <c r="E35" s="31">
        <f>SUM(E32:E34)</f>
        <v>0</v>
      </c>
      <c r="F35" s="36"/>
      <c r="G35" s="31">
        <f>SUM(G32:G34)</f>
        <v>11583198</v>
      </c>
      <c r="H35" s="36"/>
      <c r="I35" s="31">
        <f>SUM(I32:I34)</f>
        <v>1124666</v>
      </c>
    </row>
    <row r="36" spans="1:9" x14ac:dyDescent="0.25">
      <c r="C36" s="22"/>
      <c r="E36" s="22"/>
      <c r="G36" s="22"/>
      <c r="I36" s="37"/>
    </row>
    <row r="37" spans="1:9" x14ac:dyDescent="0.25">
      <c r="A37" s="20" t="s">
        <v>7</v>
      </c>
      <c r="C37" s="22"/>
      <c r="E37" s="22"/>
      <c r="G37" s="22"/>
      <c r="I37" s="37"/>
    </row>
    <row r="38" spans="1:9" x14ac:dyDescent="0.25">
      <c r="A38" s="25" t="s">
        <v>204</v>
      </c>
      <c r="C38" s="22">
        <v>30042573</v>
      </c>
      <c r="D38" s="36"/>
      <c r="E38" s="22">
        <v>28053</v>
      </c>
      <c r="F38" s="36"/>
      <c r="G38" s="23">
        <f>C38+E38</f>
        <v>30070626</v>
      </c>
      <c r="H38" s="36"/>
      <c r="I38" s="24">
        <v>4768847</v>
      </c>
    </row>
    <row r="39" spans="1:9" x14ac:dyDescent="0.25">
      <c r="A39" s="25" t="s">
        <v>205</v>
      </c>
      <c r="C39" s="22">
        <v>1353382</v>
      </c>
      <c r="D39" s="36"/>
      <c r="E39" s="22">
        <v>13</v>
      </c>
      <c r="F39" s="36"/>
      <c r="G39" s="23">
        <f t="shared" ref="G39:G52" si="1">C39+E39</f>
        <v>1353395</v>
      </c>
      <c r="H39" s="36"/>
      <c r="I39" s="24">
        <v>254227</v>
      </c>
    </row>
    <row r="40" spans="1:9" x14ac:dyDescent="0.25">
      <c r="A40" s="25" t="s">
        <v>206</v>
      </c>
      <c r="C40" s="22">
        <v>0</v>
      </c>
      <c r="D40" s="36"/>
      <c r="E40" s="22">
        <v>2365</v>
      </c>
      <c r="F40" s="36"/>
      <c r="G40" s="23">
        <f t="shared" si="1"/>
        <v>2365</v>
      </c>
      <c r="H40" s="36"/>
      <c r="I40" s="24">
        <v>871050</v>
      </c>
    </row>
    <row r="41" spans="1:9" x14ac:dyDescent="0.25">
      <c r="A41" s="25" t="s">
        <v>207</v>
      </c>
      <c r="C41" s="22">
        <v>0</v>
      </c>
      <c r="D41" s="36"/>
      <c r="E41" s="22">
        <v>0</v>
      </c>
      <c r="F41" s="36"/>
      <c r="G41" s="23">
        <f t="shared" si="1"/>
        <v>0</v>
      </c>
      <c r="H41" s="36"/>
      <c r="I41" s="24">
        <v>6086013</v>
      </c>
    </row>
    <row r="42" spans="1:9" x14ac:dyDescent="0.25">
      <c r="A42" s="25" t="s">
        <v>208</v>
      </c>
      <c r="C42" s="22">
        <v>85002</v>
      </c>
      <c r="D42" s="36"/>
      <c r="E42" s="22">
        <v>0</v>
      </c>
      <c r="F42" s="36"/>
      <c r="G42" s="23">
        <f t="shared" si="1"/>
        <v>85002</v>
      </c>
      <c r="H42" s="36"/>
      <c r="I42" s="27">
        <v>0</v>
      </c>
    </row>
    <row r="43" spans="1:9" x14ac:dyDescent="0.25">
      <c r="A43" s="25" t="s">
        <v>209</v>
      </c>
      <c r="C43" s="22">
        <v>333402</v>
      </c>
      <c r="D43" s="36"/>
      <c r="E43" s="22">
        <v>0</v>
      </c>
      <c r="F43" s="36"/>
      <c r="G43" s="23">
        <f t="shared" si="1"/>
        <v>333402</v>
      </c>
      <c r="H43" s="36"/>
      <c r="I43" s="27">
        <v>0</v>
      </c>
    </row>
    <row r="44" spans="1:9" x14ac:dyDescent="0.25">
      <c r="A44" s="10" t="s">
        <v>210</v>
      </c>
      <c r="C44" s="22">
        <v>12294743</v>
      </c>
      <c r="D44" s="36"/>
      <c r="E44" s="22">
        <v>2074</v>
      </c>
      <c r="F44" s="36"/>
      <c r="G44" s="23">
        <f t="shared" si="1"/>
        <v>12296817</v>
      </c>
      <c r="H44" s="36"/>
      <c r="I44" s="24">
        <v>76972</v>
      </c>
    </row>
    <row r="45" spans="1:9" x14ac:dyDescent="0.25">
      <c r="A45" s="25" t="s">
        <v>8</v>
      </c>
      <c r="C45" s="22"/>
      <c r="D45" s="36"/>
      <c r="E45" s="22"/>
      <c r="F45" s="36"/>
      <c r="G45" s="23"/>
      <c r="H45" s="36"/>
      <c r="I45" s="24"/>
    </row>
    <row r="46" spans="1:9" x14ac:dyDescent="0.25">
      <c r="A46" s="26" t="s">
        <v>211</v>
      </c>
      <c r="C46" s="22">
        <v>8604617</v>
      </c>
      <c r="D46" s="36"/>
      <c r="E46" s="22">
        <v>20054</v>
      </c>
      <c r="F46" s="36"/>
      <c r="G46" s="23">
        <f t="shared" si="1"/>
        <v>8624671</v>
      </c>
      <c r="H46" s="36"/>
      <c r="I46" s="24">
        <v>2221681</v>
      </c>
    </row>
    <row r="47" spans="1:9" x14ac:dyDescent="0.25">
      <c r="A47" s="26" t="s">
        <v>15</v>
      </c>
      <c r="C47" s="22"/>
      <c r="D47" s="36"/>
      <c r="E47" s="22"/>
      <c r="F47" s="36"/>
      <c r="G47" s="23"/>
      <c r="H47" s="36"/>
      <c r="I47" s="24"/>
    </row>
    <row r="48" spans="1:9" x14ac:dyDescent="0.25">
      <c r="A48" s="10" t="s">
        <v>212</v>
      </c>
      <c r="C48" s="22">
        <v>105912313</v>
      </c>
      <c r="D48" s="36"/>
      <c r="E48" s="22">
        <v>0</v>
      </c>
      <c r="F48" s="36"/>
      <c r="G48" s="23">
        <f t="shared" si="1"/>
        <v>105912313</v>
      </c>
      <c r="H48" s="36"/>
      <c r="I48" s="27">
        <v>48250505</v>
      </c>
    </row>
    <row r="49" spans="1:9" x14ac:dyDescent="0.25">
      <c r="A49" s="25" t="s">
        <v>213</v>
      </c>
      <c r="C49" s="22">
        <v>35667862</v>
      </c>
      <c r="D49" s="36"/>
      <c r="E49" s="22">
        <v>0</v>
      </c>
      <c r="F49" s="36"/>
      <c r="G49" s="23">
        <f t="shared" si="1"/>
        <v>35667862</v>
      </c>
      <c r="H49" s="36"/>
      <c r="I49" s="27">
        <v>2505530</v>
      </c>
    </row>
    <row r="50" spans="1:9" x14ac:dyDescent="0.25">
      <c r="A50" s="25" t="s">
        <v>214</v>
      </c>
      <c r="C50" s="22">
        <v>98268174</v>
      </c>
      <c r="D50" s="36"/>
      <c r="E50" s="22">
        <v>0</v>
      </c>
      <c r="F50" s="36"/>
      <c r="G50" s="23">
        <f t="shared" si="1"/>
        <v>98268174</v>
      </c>
      <c r="H50" s="36"/>
      <c r="I50" s="27">
        <v>7070607</v>
      </c>
    </row>
    <row r="51" spans="1:9" x14ac:dyDescent="0.25">
      <c r="A51" s="25" t="s">
        <v>215</v>
      </c>
      <c r="C51" s="22">
        <v>11905443</v>
      </c>
      <c r="D51" s="36"/>
      <c r="E51" s="22">
        <v>111</v>
      </c>
      <c r="F51" s="36"/>
      <c r="G51" s="23">
        <f t="shared" si="1"/>
        <v>11905554</v>
      </c>
      <c r="H51" s="36"/>
      <c r="I51" s="27">
        <v>1785590</v>
      </c>
    </row>
    <row r="52" spans="1:9" x14ac:dyDescent="0.25">
      <c r="A52" s="25" t="s">
        <v>216</v>
      </c>
      <c r="C52" s="22">
        <v>16842653</v>
      </c>
      <c r="D52" s="36"/>
      <c r="E52" s="22">
        <v>367560</v>
      </c>
      <c r="F52" s="36"/>
      <c r="G52" s="23">
        <f t="shared" si="1"/>
        <v>17210213</v>
      </c>
      <c r="H52" s="36"/>
      <c r="I52" s="27">
        <v>7194901</v>
      </c>
    </row>
    <row r="53" spans="1:9" hidden="1" x14ac:dyDescent="0.25">
      <c r="A53" s="26" t="s">
        <v>217</v>
      </c>
      <c r="C53" s="22">
        <v>0</v>
      </c>
      <c r="E53" s="22"/>
      <c r="G53" s="22"/>
      <c r="I53" s="37">
        <v>0</v>
      </c>
    </row>
    <row r="54" spans="1:9" x14ac:dyDescent="0.25">
      <c r="A54" s="10" t="s">
        <v>218</v>
      </c>
      <c r="C54" s="31">
        <f>SUM(C37:C52)</f>
        <v>321310164</v>
      </c>
      <c r="D54" s="36"/>
      <c r="E54" s="31">
        <f>SUM(E37:E52)</f>
        <v>420230</v>
      </c>
      <c r="F54" s="36"/>
      <c r="G54" s="31">
        <f>SUM(G37:G52)</f>
        <v>321730394</v>
      </c>
      <c r="H54" s="36"/>
      <c r="I54" s="32">
        <f>SUM(I37:I53)</f>
        <v>81085923</v>
      </c>
    </row>
    <row r="55" spans="1:9" x14ac:dyDescent="0.25">
      <c r="A55" s="30"/>
      <c r="C55" s="22"/>
      <c r="E55" s="22"/>
      <c r="G55" s="22"/>
      <c r="I55" s="34"/>
    </row>
    <row r="56" spans="1:9" x14ac:dyDescent="0.25">
      <c r="A56" s="35" t="s">
        <v>9</v>
      </c>
      <c r="C56" s="22"/>
      <c r="E56" s="22"/>
      <c r="G56" s="22"/>
    </row>
    <row r="57" spans="1:9" x14ac:dyDescent="0.25">
      <c r="A57" s="10" t="s">
        <v>219</v>
      </c>
      <c r="C57" s="22">
        <v>5482169</v>
      </c>
      <c r="D57" s="36"/>
      <c r="E57" s="22">
        <v>0</v>
      </c>
      <c r="F57" s="36"/>
      <c r="G57" s="23">
        <f>C57+E57</f>
        <v>5482169</v>
      </c>
      <c r="H57" s="36"/>
      <c r="I57" s="27">
        <v>66062</v>
      </c>
    </row>
    <row r="58" spans="1:9" x14ac:dyDescent="0.25">
      <c r="A58" s="25" t="s">
        <v>220</v>
      </c>
      <c r="C58" s="22">
        <v>9654955</v>
      </c>
      <c r="D58" s="36"/>
      <c r="E58" s="22">
        <v>0</v>
      </c>
      <c r="F58" s="36"/>
      <c r="G58" s="23">
        <f>C58+E58</f>
        <v>9654955</v>
      </c>
      <c r="H58" s="36"/>
      <c r="I58" s="27">
        <v>0</v>
      </c>
    </row>
    <row r="59" spans="1:9" x14ac:dyDescent="0.25">
      <c r="A59" s="25" t="s">
        <v>221</v>
      </c>
      <c r="C59" s="22">
        <v>23511771</v>
      </c>
      <c r="D59" s="36"/>
      <c r="E59" s="22">
        <v>0</v>
      </c>
      <c r="F59" s="36"/>
      <c r="G59" s="23">
        <f>C59+E59</f>
        <v>23511771</v>
      </c>
      <c r="H59" s="36"/>
      <c r="I59" s="27">
        <v>1625083</v>
      </c>
    </row>
    <row r="60" spans="1:9" x14ac:dyDescent="0.25">
      <c r="A60" s="25" t="s">
        <v>222</v>
      </c>
      <c r="C60" s="22">
        <v>4009419</v>
      </c>
      <c r="D60" s="36"/>
      <c r="E60" s="22">
        <v>151100</v>
      </c>
      <c r="F60" s="36"/>
      <c r="G60" s="23">
        <f>C60+E60</f>
        <v>4160519</v>
      </c>
      <c r="H60" s="36"/>
      <c r="I60" s="27">
        <v>2863747</v>
      </c>
    </row>
    <row r="61" spans="1:9" x14ac:dyDescent="0.25">
      <c r="A61" s="25" t="s">
        <v>223</v>
      </c>
      <c r="C61" s="22">
        <v>1258800</v>
      </c>
      <c r="D61" s="36"/>
      <c r="E61" s="22">
        <v>0</v>
      </c>
      <c r="F61" s="36"/>
      <c r="G61" s="23">
        <f>C61+E61</f>
        <v>1258800</v>
      </c>
      <c r="H61" s="36"/>
      <c r="I61" s="27">
        <v>542720</v>
      </c>
    </row>
    <row r="62" spans="1:9" x14ac:dyDescent="0.25">
      <c r="A62" s="10" t="s">
        <v>224</v>
      </c>
      <c r="C62" s="31">
        <f>SUM(C57:C61)</f>
        <v>43917114</v>
      </c>
      <c r="D62" s="36"/>
      <c r="E62" s="31">
        <f>SUM(E57:E61)</f>
        <v>151100</v>
      </c>
      <c r="F62" s="36"/>
      <c r="G62" s="31">
        <f>SUM(G57:G61)</f>
        <v>44068214</v>
      </c>
      <c r="H62" s="36"/>
      <c r="I62" s="31">
        <f>SUM(I57:I61)</f>
        <v>5097612</v>
      </c>
    </row>
    <row r="63" spans="1:9" x14ac:dyDescent="0.25">
      <c r="C63" s="22"/>
      <c r="E63" s="22"/>
      <c r="G63" s="22"/>
      <c r="I63" s="37"/>
    </row>
    <row r="64" spans="1:9" x14ac:dyDescent="0.25">
      <c r="A64" s="20" t="s">
        <v>10</v>
      </c>
      <c r="C64" s="22"/>
      <c r="E64" s="22"/>
      <c r="G64" s="22"/>
      <c r="I64" s="37"/>
    </row>
    <row r="65" spans="1:9" x14ac:dyDescent="0.25">
      <c r="A65" s="10" t="s">
        <v>225</v>
      </c>
      <c r="C65" s="22">
        <v>-11783734</v>
      </c>
      <c r="D65" s="36"/>
      <c r="E65" s="22">
        <v>613958</v>
      </c>
      <c r="F65" s="36"/>
      <c r="G65" s="23">
        <f>C65+E65</f>
        <v>-11169776</v>
      </c>
      <c r="H65" s="36"/>
      <c r="I65" s="24">
        <v>14957295</v>
      </c>
    </row>
    <row r="66" spans="1:9" x14ac:dyDescent="0.25">
      <c r="A66" s="25" t="s">
        <v>11</v>
      </c>
      <c r="C66" s="22"/>
      <c r="D66" s="36"/>
      <c r="E66" s="22"/>
      <c r="F66" s="36"/>
      <c r="G66" s="23"/>
      <c r="H66" s="36"/>
      <c r="I66" s="24"/>
    </row>
    <row r="67" spans="1:9" x14ac:dyDescent="0.25">
      <c r="A67" s="26" t="s">
        <v>226</v>
      </c>
      <c r="C67" s="22">
        <v>290548</v>
      </c>
      <c r="D67" s="36"/>
      <c r="E67" s="22">
        <v>1412</v>
      </c>
      <c r="F67" s="36"/>
      <c r="G67" s="23">
        <f>C67+E67</f>
        <v>291960</v>
      </c>
      <c r="H67" s="36"/>
      <c r="I67" s="24">
        <v>132122</v>
      </c>
    </row>
    <row r="68" spans="1:9" x14ac:dyDescent="0.25">
      <c r="A68" s="26" t="s">
        <v>227</v>
      </c>
      <c r="C68" s="22">
        <v>1831390</v>
      </c>
      <c r="D68" s="36"/>
      <c r="E68" s="22">
        <v>0</v>
      </c>
      <c r="F68" s="36"/>
      <c r="G68" s="23">
        <f t="shared" ref="G68:G72" si="2">C68+E68</f>
        <v>1831390</v>
      </c>
      <c r="H68" s="36"/>
      <c r="I68" s="24">
        <v>5538028</v>
      </c>
    </row>
    <row r="69" spans="1:9" x14ac:dyDescent="0.25">
      <c r="A69" s="26" t="s">
        <v>228</v>
      </c>
      <c r="C69" s="22">
        <v>0</v>
      </c>
      <c r="D69" s="36"/>
      <c r="E69" s="22">
        <v>0</v>
      </c>
      <c r="F69" s="36"/>
      <c r="G69" s="23">
        <f t="shared" si="2"/>
        <v>0</v>
      </c>
      <c r="H69" s="36"/>
      <c r="I69" s="24">
        <v>50255</v>
      </c>
    </row>
    <row r="70" spans="1:9" x14ac:dyDescent="0.25">
      <c r="A70" s="26" t="s">
        <v>229</v>
      </c>
      <c r="C70" s="22">
        <v>0</v>
      </c>
      <c r="D70" s="36"/>
      <c r="E70" s="22">
        <v>0</v>
      </c>
      <c r="F70" s="36"/>
      <c r="G70" s="23">
        <f t="shared" si="2"/>
        <v>0</v>
      </c>
      <c r="H70" s="36"/>
      <c r="I70" s="24">
        <v>820594</v>
      </c>
    </row>
    <row r="71" spans="1:9" x14ac:dyDescent="0.25">
      <c r="A71" s="26" t="s">
        <v>230</v>
      </c>
      <c r="C71" s="22">
        <v>2063620</v>
      </c>
      <c r="D71" s="36"/>
      <c r="E71" s="22">
        <v>239845</v>
      </c>
      <c r="F71" s="36"/>
      <c r="G71" s="23">
        <f t="shared" si="2"/>
        <v>2303465</v>
      </c>
      <c r="H71" s="36"/>
      <c r="I71" s="24">
        <v>402548</v>
      </c>
    </row>
    <row r="72" spans="1:9" x14ac:dyDescent="0.25">
      <c r="A72" s="25" t="s">
        <v>231</v>
      </c>
      <c r="C72" s="22">
        <v>-190497784</v>
      </c>
      <c r="D72" s="36"/>
      <c r="E72" s="22">
        <v>0</v>
      </c>
      <c r="F72" s="36"/>
      <c r="G72" s="23">
        <f t="shared" si="2"/>
        <v>-190497784</v>
      </c>
      <c r="H72" s="36"/>
      <c r="I72" s="24">
        <v>-13430397</v>
      </c>
    </row>
    <row r="73" spans="1:9" ht="14.4" thickBot="1" x14ac:dyDescent="0.3">
      <c r="A73" s="10" t="s">
        <v>232</v>
      </c>
      <c r="B73" s="17" t="s">
        <v>2</v>
      </c>
      <c r="C73" s="38">
        <f>SUM(C64:C72)</f>
        <v>-198095960</v>
      </c>
      <c r="D73" s="36" t="s">
        <v>2</v>
      </c>
      <c r="E73" s="38">
        <f>SUM(E64:E72)</f>
        <v>855215</v>
      </c>
      <c r="F73" s="36" t="s">
        <v>2</v>
      </c>
      <c r="G73" s="38">
        <f>SUM(G64:G72)</f>
        <v>-197240745</v>
      </c>
      <c r="H73" s="36" t="s">
        <v>2</v>
      </c>
      <c r="I73" s="39">
        <f>SUM(I64:I72)</f>
        <v>8470445</v>
      </c>
    </row>
    <row r="74" spans="1:9" ht="14.4" thickTop="1" x14ac:dyDescent="0.25">
      <c r="C74" s="22"/>
      <c r="E74" s="22"/>
    </row>
    <row r="75" spans="1:9" x14ac:dyDescent="0.25">
      <c r="A75" s="10"/>
    </row>
    <row r="76" spans="1:9" x14ac:dyDescent="0.25">
      <c r="A76" s="10"/>
      <c r="C76" s="22"/>
    </row>
  </sheetData>
  <mergeCells count="5">
    <mergeCell ref="A1:I1"/>
    <mergeCell ref="A2:I2"/>
    <mergeCell ref="A3:I3"/>
    <mergeCell ref="A4:I4"/>
    <mergeCell ref="C6:G6"/>
  </mergeCells>
  <pageMargins left="0.7" right="0.7" top="0.75" bottom="0.75" header="0.3" footer="0.3"/>
  <ignoredErrors>
    <ignoredError sqref="C54"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F1EBF-3125-4260-A056-11F27C40168E}">
  <dimension ref="A1:W67"/>
  <sheetViews>
    <sheetView zoomScaleNormal="100" workbookViewId="0">
      <selection activeCell="T59" sqref="T59"/>
    </sheetView>
  </sheetViews>
  <sheetFormatPr defaultColWidth="9.109375" defaultRowHeight="13.8" x14ac:dyDescent="0.25"/>
  <cols>
    <col min="1" max="1" width="43.33203125" style="10" customWidth="1"/>
    <col min="2" max="2" width="3.109375" style="17" customWidth="1"/>
    <col min="3" max="3" width="19.109375" style="55" bestFit="1" customWidth="1"/>
    <col min="4" max="4" width="2.6640625" style="17" customWidth="1"/>
    <col min="5" max="5" width="16.44140625" style="10" customWidth="1"/>
    <col min="6" max="6" width="2.6640625" style="40" customWidth="1"/>
    <col min="7" max="7" width="15.6640625" style="42" customWidth="1"/>
    <col min="8" max="8" width="2.6640625" style="40" customWidth="1"/>
    <col min="9" max="9" width="16" style="42" customWidth="1"/>
    <col min="10" max="10" width="2.6640625" style="40" customWidth="1"/>
    <col min="11" max="11" width="18" style="10" bestFit="1" customWidth="1"/>
    <col min="12" max="12" width="2.88671875" style="17" customWidth="1"/>
    <col min="13" max="13" width="19.44140625" style="10" customWidth="1"/>
    <col min="14" max="14" width="2.6640625" style="17" customWidth="1"/>
    <col min="15" max="15" width="16.44140625" style="10" bestFit="1" customWidth="1"/>
    <col min="16" max="16" width="2.6640625" style="17" customWidth="1"/>
    <col min="17" max="17" width="17" style="10" customWidth="1"/>
    <col min="18" max="18" width="2.6640625" style="17" customWidth="1"/>
    <col min="19" max="16384" width="9.109375" style="42"/>
  </cols>
  <sheetData>
    <row r="1" spans="1:17" x14ac:dyDescent="0.25">
      <c r="A1" s="89" t="s">
        <v>21</v>
      </c>
      <c r="B1" s="89"/>
      <c r="C1" s="89"/>
      <c r="D1" s="89"/>
      <c r="E1" s="89"/>
      <c r="F1" s="89"/>
      <c r="G1" s="89"/>
      <c r="H1" s="89"/>
      <c r="I1" s="89"/>
      <c r="J1" s="89"/>
      <c r="K1" s="89"/>
      <c r="L1" s="89"/>
      <c r="M1" s="89"/>
      <c r="N1" s="89"/>
      <c r="O1" s="89"/>
      <c r="P1" s="89"/>
      <c r="Q1" s="89"/>
    </row>
    <row r="2" spans="1:17" x14ac:dyDescent="0.25">
      <c r="A2" s="89" t="s">
        <v>29</v>
      </c>
      <c r="B2" s="89"/>
      <c r="C2" s="89"/>
      <c r="D2" s="89"/>
      <c r="E2" s="89"/>
      <c r="F2" s="89"/>
      <c r="G2" s="89"/>
      <c r="H2" s="89"/>
      <c r="I2" s="89"/>
      <c r="J2" s="89"/>
      <c r="K2" s="89"/>
      <c r="L2" s="89"/>
      <c r="M2" s="89"/>
      <c r="N2" s="89"/>
      <c r="O2" s="89"/>
      <c r="P2" s="89"/>
      <c r="Q2" s="89"/>
    </row>
    <row r="3" spans="1:17" x14ac:dyDescent="0.25">
      <c r="A3" s="93" t="s">
        <v>176</v>
      </c>
      <c r="B3" s="93"/>
      <c r="C3" s="93"/>
      <c r="D3" s="93"/>
      <c r="E3" s="93"/>
      <c r="F3" s="93"/>
      <c r="G3" s="93"/>
      <c r="H3" s="93"/>
      <c r="I3" s="93"/>
      <c r="J3" s="93"/>
      <c r="K3" s="93"/>
      <c r="L3" s="93"/>
      <c r="M3" s="93"/>
      <c r="N3" s="93"/>
      <c r="O3" s="93"/>
      <c r="P3" s="93"/>
      <c r="Q3" s="93"/>
    </row>
    <row r="4" spans="1:17" x14ac:dyDescent="0.25">
      <c r="A4" s="91" t="s">
        <v>23</v>
      </c>
      <c r="B4" s="91"/>
      <c r="C4" s="91"/>
      <c r="D4" s="91"/>
      <c r="E4" s="91"/>
      <c r="F4" s="91"/>
      <c r="G4" s="91"/>
      <c r="H4" s="91"/>
      <c r="I4" s="91"/>
      <c r="J4" s="91"/>
      <c r="K4" s="91"/>
      <c r="L4" s="91"/>
      <c r="M4" s="91"/>
      <c r="N4" s="91"/>
      <c r="O4" s="91"/>
      <c r="P4" s="91"/>
      <c r="Q4" s="91"/>
    </row>
    <row r="5" spans="1:17" x14ac:dyDescent="0.25">
      <c r="A5" s="11"/>
      <c r="B5" s="11"/>
      <c r="C5" s="11"/>
      <c r="D5" s="11"/>
      <c r="E5" s="11"/>
      <c r="F5" s="11"/>
      <c r="G5" s="11"/>
      <c r="H5" s="11"/>
      <c r="I5" s="11"/>
      <c r="J5" s="11"/>
      <c r="K5" s="11"/>
      <c r="L5" s="11"/>
      <c r="M5" s="11"/>
      <c r="N5" s="11"/>
      <c r="O5" s="11"/>
      <c r="P5" s="11"/>
      <c r="Q5" s="11"/>
    </row>
    <row r="6" spans="1:17" x14ac:dyDescent="0.25">
      <c r="B6" s="11"/>
      <c r="C6" s="11"/>
      <c r="D6" s="11"/>
      <c r="E6" s="11"/>
      <c r="F6" s="11"/>
      <c r="G6" s="11"/>
      <c r="H6" s="11"/>
      <c r="I6" s="11"/>
      <c r="J6" s="11"/>
      <c r="K6" s="11"/>
      <c r="L6" s="11"/>
      <c r="M6" s="11"/>
      <c r="N6" s="11"/>
      <c r="O6" s="11"/>
      <c r="P6" s="11"/>
      <c r="Q6" s="11"/>
    </row>
    <row r="7" spans="1:17" x14ac:dyDescent="0.25">
      <c r="C7" s="10"/>
      <c r="E7" s="43"/>
      <c r="G7" s="61"/>
      <c r="I7" s="61"/>
      <c r="K7" s="89"/>
      <c r="L7" s="89"/>
      <c r="M7" s="89"/>
      <c r="N7" s="89"/>
      <c r="O7" s="89"/>
      <c r="P7" s="89"/>
      <c r="Q7" s="89"/>
    </row>
    <row r="8" spans="1:17" x14ac:dyDescent="0.25">
      <c r="D8" s="94" t="s">
        <v>30</v>
      </c>
      <c r="E8" s="94"/>
      <c r="F8" s="94"/>
      <c r="G8" s="94"/>
      <c r="H8" s="94"/>
      <c r="I8" s="94"/>
      <c r="K8" s="95" t="s">
        <v>31</v>
      </c>
      <c r="L8" s="95"/>
      <c r="M8" s="95"/>
      <c r="N8" s="95"/>
      <c r="O8" s="95"/>
      <c r="P8" s="95"/>
      <c r="Q8" s="95"/>
    </row>
    <row r="9" spans="1:17" ht="28.5" customHeight="1" x14ac:dyDescent="0.25">
      <c r="K9" s="92" t="s">
        <v>24</v>
      </c>
      <c r="L9" s="92"/>
      <c r="M9" s="92"/>
      <c r="N9" s="92"/>
      <c r="O9" s="92"/>
      <c r="Q9" s="43"/>
    </row>
    <row r="10" spans="1:17" ht="46.5" customHeight="1" x14ac:dyDescent="0.25">
      <c r="A10" s="44" t="s">
        <v>32</v>
      </c>
      <c r="C10" s="41" t="s">
        <v>33</v>
      </c>
      <c r="D10" s="45"/>
      <c r="E10" s="41" t="s">
        <v>34</v>
      </c>
      <c r="G10" s="41" t="s">
        <v>35</v>
      </c>
      <c r="I10" s="41" t="s">
        <v>36</v>
      </c>
      <c r="K10" s="41" t="s">
        <v>37</v>
      </c>
      <c r="L10" s="45"/>
      <c r="M10" s="41" t="s">
        <v>26</v>
      </c>
      <c r="N10" s="45"/>
      <c r="O10" s="46" t="s">
        <v>27</v>
      </c>
      <c r="P10" s="45"/>
      <c r="Q10" s="41" t="s">
        <v>28</v>
      </c>
    </row>
    <row r="11" spans="1:17" x14ac:dyDescent="0.25">
      <c r="A11" s="35" t="s">
        <v>38</v>
      </c>
      <c r="C11" s="22"/>
      <c r="K11" s="49"/>
      <c r="L11" s="48"/>
      <c r="M11" s="49"/>
      <c r="N11" s="48"/>
      <c r="O11" s="49"/>
      <c r="P11" s="48"/>
      <c r="Q11" s="49"/>
    </row>
    <row r="12" spans="1:17" x14ac:dyDescent="0.25">
      <c r="A12" s="35" t="s">
        <v>19</v>
      </c>
      <c r="C12" s="22"/>
      <c r="K12" s="49"/>
      <c r="L12" s="48"/>
      <c r="M12" s="49"/>
      <c r="N12" s="48"/>
      <c r="O12" s="49"/>
      <c r="P12" s="48"/>
      <c r="Q12" s="49"/>
    </row>
    <row r="13" spans="1:17" x14ac:dyDescent="0.25">
      <c r="A13" s="25" t="s">
        <v>88</v>
      </c>
      <c r="B13" s="22" t="s">
        <v>2</v>
      </c>
      <c r="C13" s="22">
        <v>9186394</v>
      </c>
      <c r="D13" s="21" t="s">
        <v>2</v>
      </c>
      <c r="E13" s="22">
        <v>1108014</v>
      </c>
      <c r="F13" s="21" t="s">
        <v>2</v>
      </c>
      <c r="G13" s="22">
        <v>2859828</v>
      </c>
      <c r="H13" s="21" t="s">
        <v>2</v>
      </c>
      <c r="I13" s="22">
        <v>178847</v>
      </c>
      <c r="J13" s="21" t="s">
        <v>2</v>
      </c>
      <c r="K13" s="22">
        <f>SUM(E13:I13)-C13</f>
        <v>-5039705</v>
      </c>
      <c r="L13" s="21" t="s">
        <v>2</v>
      </c>
      <c r="M13" s="22">
        <v>0</v>
      </c>
      <c r="N13" s="21" t="s">
        <v>2</v>
      </c>
      <c r="O13" s="22">
        <f>K13+M13</f>
        <v>-5039705</v>
      </c>
      <c r="P13" s="21" t="s">
        <v>2</v>
      </c>
      <c r="Q13" s="22">
        <v>0</v>
      </c>
    </row>
    <row r="14" spans="1:17" x14ac:dyDescent="0.25">
      <c r="A14" s="25" t="s">
        <v>89</v>
      </c>
      <c r="B14" s="60"/>
      <c r="C14" s="22">
        <v>22532053</v>
      </c>
      <c r="D14" s="21"/>
      <c r="E14" s="22">
        <v>408156</v>
      </c>
      <c r="F14" s="47"/>
      <c r="G14" s="22">
        <v>1139589</v>
      </c>
      <c r="H14" s="47"/>
      <c r="I14" s="22">
        <v>10225</v>
      </c>
      <c r="J14" s="47"/>
      <c r="K14" s="22">
        <f t="shared" ref="K14:K26" si="0">SUM(E14:I14)-C14</f>
        <v>-20974083</v>
      </c>
      <c r="L14" s="48"/>
      <c r="M14" s="22">
        <v>0</v>
      </c>
      <c r="N14" s="48"/>
      <c r="O14" s="22">
        <f t="shared" ref="O14:O26" si="1">K14+M14</f>
        <v>-20974083</v>
      </c>
      <c r="P14" s="48"/>
      <c r="Q14" s="22">
        <v>0</v>
      </c>
    </row>
    <row r="15" spans="1:17" x14ac:dyDescent="0.25">
      <c r="A15" s="25" t="s">
        <v>90</v>
      </c>
      <c r="B15" s="60"/>
      <c r="C15" s="22">
        <v>37499336</v>
      </c>
      <c r="D15" s="21"/>
      <c r="E15" s="22">
        <v>24791</v>
      </c>
      <c r="F15" s="47"/>
      <c r="G15" s="22">
        <v>16021830</v>
      </c>
      <c r="H15" s="47"/>
      <c r="I15" s="22">
        <v>77539</v>
      </c>
      <c r="J15" s="47"/>
      <c r="K15" s="22">
        <f t="shared" si="0"/>
        <v>-21375176</v>
      </c>
      <c r="L15" s="48"/>
      <c r="M15" s="22">
        <v>0</v>
      </c>
      <c r="N15" s="48"/>
      <c r="O15" s="22">
        <f t="shared" si="1"/>
        <v>-21375176</v>
      </c>
      <c r="P15" s="48"/>
      <c r="Q15" s="22">
        <v>0</v>
      </c>
    </row>
    <row r="16" spans="1:17" x14ac:dyDescent="0.25">
      <c r="A16" s="25" t="s">
        <v>91</v>
      </c>
      <c r="B16" s="60"/>
      <c r="C16" s="22">
        <v>1284823</v>
      </c>
      <c r="D16" s="21"/>
      <c r="E16" s="22">
        <v>287744</v>
      </c>
      <c r="F16" s="47"/>
      <c r="G16" s="22">
        <v>290887</v>
      </c>
      <c r="H16" s="47"/>
      <c r="I16" s="22">
        <v>0</v>
      </c>
      <c r="J16" s="47"/>
      <c r="K16" s="22">
        <f t="shared" si="0"/>
        <v>-706192</v>
      </c>
      <c r="L16" s="48"/>
      <c r="M16" s="22">
        <v>0</v>
      </c>
      <c r="N16" s="48"/>
      <c r="O16" s="22">
        <f t="shared" si="1"/>
        <v>-706192</v>
      </c>
      <c r="P16" s="48"/>
      <c r="Q16" s="22">
        <v>0</v>
      </c>
    </row>
    <row r="17" spans="1:18" x14ac:dyDescent="0.25">
      <c r="A17" s="25" t="s">
        <v>92</v>
      </c>
      <c r="B17" s="60"/>
      <c r="C17" s="22">
        <v>22315172</v>
      </c>
      <c r="D17" s="21"/>
      <c r="E17" s="22">
        <v>72588</v>
      </c>
      <c r="F17" s="47"/>
      <c r="G17" s="22">
        <v>7083142</v>
      </c>
      <c r="H17" s="47"/>
      <c r="I17" s="22">
        <v>19458</v>
      </c>
      <c r="J17" s="47"/>
      <c r="K17" s="22">
        <f t="shared" si="0"/>
        <v>-15139984</v>
      </c>
      <c r="L17" s="48"/>
      <c r="M17" s="22">
        <v>0</v>
      </c>
      <c r="N17" s="48"/>
      <c r="O17" s="22">
        <f t="shared" si="1"/>
        <v>-15139984</v>
      </c>
      <c r="P17" s="48"/>
      <c r="Q17" s="22">
        <v>0</v>
      </c>
    </row>
    <row r="18" spans="1:18" x14ac:dyDescent="0.25">
      <c r="A18" s="25" t="s">
        <v>93</v>
      </c>
      <c r="B18" s="60"/>
      <c r="C18" s="22">
        <v>5008453</v>
      </c>
      <c r="D18" s="21"/>
      <c r="E18" s="22">
        <v>2202192</v>
      </c>
      <c r="F18" s="47"/>
      <c r="G18" s="22">
        <v>20045</v>
      </c>
      <c r="H18" s="47"/>
      <c r="I18" s="22">
        <v>27255</v>
      </c>
      <c r="J18" s="47"/>
      <c r="K18" s="22">
        <f t="shared" si="0"/>
        <v>-2758961</v>
      </c>
      <c r="L18" s="48"/>
      <c r="M18" s="22">
        <v>0</v>
      </c>
      <c r="N18" s="48"/>
      <c r="O18" s="22">
        <f t="shared" si="1"/>
        <v>-2758961</v>
      </c>
      <c r="P18" s="48"/>
      <c r="Q18" s="22">
        <v>0</v>
      </c>
    </row>
    <row r="19" spans="1:18" x14ac:dyDescent="0.25">
      <c r="A19" s="25" t="s">
        <v>94</v>
      </c>
      <c r="B19" s="60"/>
      <c r="C19" s="22">
        <v>4801379</v>
      </c>
      <c r="D19" s="21"/>
      <c r="E19" s="22">
        <v>1475938</v>
      </c>
      <c r="F19" s="47"/>
      <c r="G19" s="22">
        <v>496371</v>
      </c>
      <c r="H19" s="47"/>
      <c r="I19" s="22">
        <v>172808</v>
      </c>
      <c r="J19" s="47"/>
      <c r="K19" s="22">
        <f t="shared" si="0"/>
        <v>-2656262</v>
      </c>
      <c r="L19" s="48"/>
      <c r="M19" s="22">
        <v>0</v>
      </c>
      <c r="N19" s="48"/>
      <c r="O19" s="22">
        <f t="shared" si="1"/>
        <v>-2656262</v>
      </c>
      <c r="P19" s="48"/>
      <c r="Q19" s="22">
        <v>0</v>
      </c>
    </row>
    <row r="20" spans="1:18" x14ac:dyDescent="0.25">
      <c r="A20" s="25" t="s">
        <v>16</v>
      </c>
      <c r="B20" s="60"/>
      <c r="C20" s="22"/>
      <c r="D20" s="21"/>
      <c r="F20" s="47"/>
      <c r="G20" s="22"/>
      <c r="H20" s="47"/>
      <c r="I20" s="22"/>
      <c r="J20" s="47"/>
      <c r="K20" s="22"/>
      <c r="L20" s="48"/>
      <c r="M20" s="22"/>
      <c r="N20" s="48"/>
      <c r="O20" s="22"/>
      <c r="P20" s="48"/>
      <c r="Q20" s="49"/>
    </row>
    <row r="21" spans="1:18" x14ac:dyDescent="0.25">
      <c r="A21" s="26" t="s">
        <v>95</v>
      </c>
      <c r="B21" s="60"/>
      <c r="C21" s="22">
        <v>1342602</v>
      </c>
      <c r="D21" s="21"/>
      <c r="E21" s="22">
        <v>55329</v>
      </c>
      <c r="F21" s="47"/>
      <c r="G21" s="22">
        <v>19444</v>
      </c>
      <c r="H21" s="47"/>
      <c r="I21" s="22">
        <v>94431</v>
      </c>
      <c r="J21" s="47"/>
      <c r="K21" s="22">
        <f t="shared" si="0"/>
        <v>-1173398</v>
      </c>
      <c r="L21" s="48"/>
      <c r="M21" s="22">
        <v>0</v>
      </c>
      <c r="N21" s="48"/>
      <c r="O21" s="22">
        <f t="shared" si="1"/>
        <v>-1173398</v>
      </c>
      <c r="P21" s="48"/>
      <c r="Q21" s="22">
        <v>0</v>
      </c>
    </row>
    <row r="22" spans="1:18" x14ac:dyDescent="0.25">
      <c r="A22" s="25" t="s">
        <v>96</v>
      </c>
      <c r="B22" s="60"/>
      <c r="C22" s="22">
        <v>5303329</v>
      </c>
      <c r="D22" s="21"/>
      <c r="E22" s="22">
        <v>566040</v>
      </c>
      <c r="F22" s="47"/>
      <c r="G22" s="22">
        <v>946312</v>
      </c>
      <c r="H22" s="47"/>
      <c r="I22" s="22">
        <v>37613</v>
      </c>
      <c r="J22" s="47"/>
      <c r="K22" s="22">
        <f t="shared" si="0"/>
        <v>-3753364</v>
      </c>
      <c r="L22" s="48"/>
      <c r="M22" s="22">
        <v>0</v>
      </c>
      <c r="N22" s="48"/>
      <c r="O22" s="22">
        <f t="shared" si="1"/>
        <v>-3753364</v>
      </c>
      <c r="P22" s="48"/>
      <c r="Q22" s="22">
        <v>0</v>
      </c>
    </row>
    <row r="23" spans="1:18" x14ac:dyDescent="0.25">
      <c r="A23" s="25" t="s">
        <v>17</v>
      </c>
      <c r="B23" s="60"/>
      <c r="C23" s="22"/>
      <c r="D23" s="21"/>
      <c r="F23" s="47"/>
      <c r="G23" s="22"/>
      <c r="H23" s="47"/>
      <c r="J23" s="47"/>
      <c r="K23" s="22"/>
      <c r="L23" s="48"/>
      <c r="M23" s="22"/>
      <c r="N23" s="48"/>
      <c r="O23" s="22"/>
      <c r="P23" s="48"/>
      <c r="Q23" s="22"/>
    </row>
    <row r="24" spans="1:18" x14ac:dyDescent="0.25">
      <c r="A24" s="25" t="s">
        <v>18</v>
      </c>
      <c r="B24" s="60"/>
      <c r="C24" s="22">
        <v>6460034</v>
      </c>
      <c r="D24" s="21"/>
      <c r="E24" s="22">
        <v>141924</v>
      </c>
      <c r="F24" s="47"/>
      <c r="G24" s="22">
        <v>1017097</v>
      </c>
      <c r="H24" s="47"/>
      <c r="I24" s="22">
        <v>178676</v>
      </c>
      <c r="J24" s="47"/>
      <c r="K24" s="22">
        <f t="shared" si="0"/>
        <v>-5122337</v>
      </c>
      <c r="L24" s="48"/>
      <c r="M24" s="22">
        <v>0</v>
      </c>
      <c r="N24" s="48"/>
      <c r="O24" s="22">
        <f t="shared" si="1"/>
        <v>-5122337</v>
      </c>
      <c r="P24" s="48"/>
      <c r="Q24" s="22">
        <v>0</v>
      </c>
    </row>
    <row r="25" spans="1:18" x14ac:dyDescent="0.25">
      <c r="A25" s="25" t="s">
        <v>97</v>
      </c>
      <c r="B25" s="60"/>
      <c r="C25" s="22">
        <v>539620</v>
      </c>
      <c r="D25" s="21"/>
      <c r="E25" s="22">
        <v>0</v>
      </c>
      <c r="F25" s="47"/>
      <c r="G25" s="22">
        <v>242</v>
      </c>
      <c r="H25" s="47"/>
      <c r="I25" s="22">
        <v>1794</v>
      </c>
      <c r="J25" s="47"/>
      <c r="K25" s="22">
        <f t="shared" si="0"/>
        <v>-537584</v>
      </c>
      <c r="L25" s="48"/>
      <c r="M25" s="22">
        <v>0</v>
      </c>
      <c r="N25" s="48"/>
      <c r="O25" s="22">
        <f t="shared" si="1"/>
        <v>-537584</v>
      </c>
      <c r="P25" s="48"/>
      <c r="Q25" s="22">
        <v>0</v>
      </c>
    </row>
    <row r="26" spans="1:18" x14ac:dyDescent="0.25">
      <c r="A26" s="25" t="s">
        <v>98</v>
      </c>
      <c r="B26" s="60"/>
      <c r="C26" s="50">
        <v>3852220</v>
      </c>
      <c r="D26" s="21"/>
      <c r="E26" s="50">
        <v>0</v>
      </c>
      <c r="F26" s="47"/>
      <c r="G26" s="50">
        <v>0</v>
      </c>
      <c r="H26" s="47"/>
      <c r="I26" s="50">
        <v>0</v>
      </c>
      <c r="J26" s="47"/>
      <c r="K26" s="50">
        <f t="shared" si="0"/>
        <v>-3852220</v>
      </c>
      <c r="L26" s="48"/>
      <c r="M26" s="50">
        <v>0</v>
      </c>
      <c r="N26" s="48"/>
      <c r="O26" s="50">
        <f t="shared" si="1"/>
        <v>-3852220</v>
      </c>
      <c r="P26" s="48"/>
      <c r="Q26" s="22">
        <v>0</v>
      </c>
    </row>
    <row r="27" spans="1:18" x14ac:dyDescent="0.25">
      <c r="A27" s="30" t="s">
        <v>99</v>
      </c>
      <c r="B27" s="60"/>
      <c r="C27" s="50">
        <f>SUM(C13:C26)</f>
        <v>120125415</v>
      </c>
      <c r="E27" s="50">
        <f>SUM(E13:E26)</f>
        <v>6342716</v>
      </c>
      <c r="G27" s="50">
        <f>SUM(G13:G26)</f>
        <v>29894787</v>
      </c>
      <c r="I27" s="50">
        <f>SUM(I13:I26)</f>
        <v>798646</v>
      </c>
      <c r="J27" s="21"/>
      <c r="K27" s="50">
        <f>SUM(K13:K26)</f>
        <v>-83089266</v>
      </c>
      <c r="L27" s="21"/>
      <c r="M27" s="50">
        <v>0</v>
      </c>
      <c r="N27" s="48"/>
      <c r="O27" s="50">
        <f>SUM(O13:O26)</f>
        <v>-83089266</v>
      </c>
      <c r="P27" s="48"/>
      <c r="Q27" s="31">
        <v>0</v>
      </c>
    </row>
    <row r="28" spans="1:18" s="10" customFormat="1" x14ac:dyDescent="0.25">
      <c r="A28" s="51"/>
      <c r="B28" s="60"/>
      <c r="C28" s="22"/>
      <c r="D28" s="21"/>
      <c r="E28" s="22"/>
      <c r="F28" s="21"/>
      <c r="G28" s="22"/>
      <c r="H28" s="21"/>
      <c r="I28" s="22"/>
      <c r="J28" s="21"/>
      <c r="K28" s="22"/>
      <c r="L28" s="48"/>
      <c r="M28" s="49"/>
      <c r="N28" s="48"/>
      <c r="O28" s="49"/>
      <c r="P28" s="48"/>
      <c r="Q28" s="49"/>
      <c r="R28" s="17"/>
    </row>
    <row r="29" spans="1:18" s="10" customFormat="1" x14ac:dyDescent="0.25">
      <c r="A29" s="35" t="s">
        <v>39</v>
      </c>
      <c r="B29" s="60"/>
      <c r="C29" s="22"/>
      <c r="D29" s="21"/>
      <c r="E29" s="22"/>
      <c r="F29" s="21"/>
      <c r="G29" s="22"/>
      <c r="H29" s="21"/>
      <c r="I29" s="22"/>
      <c r="J29" s="21"/>
      <c r="K29" s="22"/>
      <c r="L29" s="48"/>
      <c r="M29" s="49"/>
      <c r="N29" s="48"/>
      <c r="O29" s="49"/>
      <c r="P29" s="48"/>
      <c r="Q29" s="49"/>
      <c r="R29" s="17"/>
    </row>
    <row r="30" spans="1:18" s="10" customFormat="1" x14ac:dyDescent="0.25">
      <c r="A30" s="30" t="s">
        <v>100</v>
      </c>
      <c r="B30" s="60"/>
      <c r="C30" s="22">
        <v>42220</v>
      </c>
      <c r="D30" s="21"/>
      <c r="E30" s="22">
        <v>2934</v>
      </c>
      <c r="F30" s="21"/>
      <c r="G30" s="22">
        <v>0</v>
      </c>
      <c r="H30" s="21"/>
      <c r="I30" s="22">
        <v>0</v>
      </c>
      <c r="J30" s="21"/>
      <c r="K30" s="22">
        <v>0</v>
      </c>
      <c r="L30" s="48"/>
      <c r="M30" s="22">
        <f>SUM(E30:I30)-C30</f>
        <v>-39286</v>
      </c>
      <c r="N30" s="21"/>
      <c r="O30" s="22">
        <v>-39286</v>
      </c>
      <c r="P30" s="48"/>
      <c r="Q30" s="22">
        <v>0</v>
      </c>
      <c r="R30" s="17"/>
    </row>
    <row r="31" spans="1:18" s="10" customFormat="1" x14ac:dyDescent="0.25">
      <c r="A31" s="30" t="s">
        <v>101</v>
      </c>
      <c r="B31" s="60"/>
      <c r="C31" s="22">
        <v>60598</v>
      </c>
      <c r="D31" s="21"/>
      <c r="E31" s="22">
        <v>8477</v>
      </c>
      <c r="F31" s="21"/>
      <c r="G31" s="22">
        <v>21602</v>
      </c>
      <c r="H31" s="21"/>
      <c r="I31" s="22">
        <v>36511</v>
      </c>
      <c r="J31" s="21"/>
      <c r="K31" s="22">
        <v>0</v>
      </c>
      <c r="L31" s="48"/>
      <c r="M31" s="22">
        <f t="shared" ref="M31:M33" si="2">SUM(E31:I31)-C31</f>
        <v>5992</v>
      </c>
      <c r="N31" s="21"/>
      <c r="O31" s="22">
        <v>5992</v>
      </c>
      <c r="P31" s="48"/>
      <c r="Q31" s="22">
        <v>0</v>
      </c>
      <c r="R31" s="17"/>
    </row>
    <row r="32" spans="1:18" s="10" customFormat="1" x14ac:dyDescent="0.25">
      <c r="A32" s="30" t="s">
        <v>102</v>
      </c>
      <c r="B32" s="60"/>
      <c r="C32" s="22">
        <v>1769</v>
      </c>
      <c r="D32" s="21"/>
      <c r="E32" s="22">
        <v>0</v>
      </c>
      <c r="F32" s="21"/>
      <c r="G32" s="22">
        <v>0</v>
      </c>
      <c r="H32" s="21"/>
      <c r="I32" s="22">
        <v>0</v>
      </c>
      <c r="J32" s="21"/>
      <c r="K32" s="22">
        <v>0</v>
      </c>
      <c r="L32" s="48"/>
      <c r="M32" s="22">
        <f t="shared" si="2"/>
        <v>-1769</v>
      </c>
      <c r="N32" s="21"/>
      <c r="O32" s="22">
        <v>-1769</v>
      </c>
      <c r="P32" s="48"/>
      <c r="Q32" s="22">
        <v>0</v>
      </c>
      <c r="R32" s="17"/>
    </row>
    <row r="33" spans="1:18" s="10" customFormat="1" x14ac:dyDescent="0.25">
      <c r="A33" s="30" t="s">
        <v>12</v>
      </c>
      <c r="B33" s="60"/>
      <c r="C33" s="22">
        <v>110632</v>
      </c>
      <c r="D33" s="21"/>
      <c r="E33" s="22">
        <v>0</v>
      </c>
      <c r="F33" s="21"/>
      <c r="G33" s="22">
        <v>252311</v>
      </c>
      <c r="H33" s="21"/>
      <c r="I33" s="22">
        <v>0</v>
      </c>
      <c r="J33" s="21"/>
      <c r="K33" s="22">
        <v>0</v>
      </c>
      <c r="L33" s="48"/>
      <c r="M33" s="22">
        <f t="shared" si="2"/>
        <v>141679</v>
      </c>
      <c r="N33" s="21"/>
      <c r="O33" s="22">
        <v>141679</v>
      </c>
      <c r="P33" s="48"/>
      <c r="Q33" s="22">
        <v>0</v>
      </c>
      <c r="R33" s="17"/>
    </row>
    <row r="34" spans="1:18" s="10" customFormat="1" x14ac:dyDescent="0.25">
      <c r="A34" s="30" t="s">
        <v>103</v>
      </c>
      <c r="B34" s="60"/>
      <c r="C34" s="31">
        <f>SUM(C30:C33)</f>
        <v>215219</v>
      </c>
      <c r="D34" s="21"/>
      <c r="E34" s="31">
        <f>SUM(E30:E33)</f>
        <v>11411</v>
      </c>
      <c r="F34" s="21"/>
      <c r="G34" s="31">
        <f>SUM(G30:G33)</f>
        <v>273913</v>
      </c>
      <c r="H34" s="21"/>
      <c r="I34" s="31">
        <f>SUM(I30:I33)</f>
        <v>36511</v>
      </c>
      <c r="J34" s="21"/>
      <c r="K34" s="31">
        <f>SUM(K30:K33)</f>
        <v>0</v>
      </c>
      <c r="L34" s="21"/>
      <c r="M34" s="31">
        <f>SUM(M30:M33)</f>
        <v>106616</v>
      </c>
      <c r="N34" s="21"/>
      <c r="O34" s="31">
        <f>SUM(O30:O33)</f>
        <v>106616</v>
      </c>
      <c r="P34" s="48"/>
      <c r="Q34" s="31">
        <v>0</v>
      </c>
      <c r="R34" s="17"/>
    </row>
    <row r="35" spans="1:18" s="10" customFormat="1" ht="14.4" thickBot="1" x14ac:dyDescent="0.3">
      <c r="A35" s="10" t="s">
        <v>104</v>
      </c>
      <c r="B35" s="22" t="s">
        <v>2</v>
      </c>
      <c r="C35" s="38">
        <f>C27+C34</f>
        <v>120340634</v>
      </c>
      <c r="D35" s="21" t="s">
        <v>2</v>
      </c>
      <c r="E35" s="38">
        <f>E27+E34</f>
        <v>6354127</v>
      </c>
      <c r="F35" s="21" t="s">
        <v>2</v>
      </c>
      <c r="G35" s="38">
        <f>G27+G34</f>
        <v>30168700</v>
      </c>
      <c r="H35" s="21" t="s">
        <v>2</v>
      </c>
      <c r="I35" s="38">
        <f>I27+I34</f>
        <v>835157</v>
      </c>
      <c r="J35" s="21"/>
      <c r="K35" s="31">
        <f>K27+K34</f>
        <v>-83089266</v>
      </c>
      <c r="L35" s="21"/>
      <c r="M35" s="31">
        <f>M27+M34</f>
        <v>106616</v>
      </c>
      <c r="N35" s="21"/>
      <c r="O35" s="31">
        <f>O27+O34</f>
        <v>-82982650</v>
      </c>
      <c r="P35" s="48"/>
      <c r="Q35" s="31">
        <v>0</v>
      </c>
      <c r="R35" s="17"/>
    </row>
    <row r="36" spans="1:18" s="10" customFormat="1" ht="15" thickTop="1" thickBot="1" x14ac:dyDescent="0.3">
      <c r="A36" s="35" t="s">
        <v>40</v>
      </c>
      <c r="B36" s="22" t="s">
        <v>2</v>
      </c>
      <c r="C36" s="52">
        <v>29359759</v>
      </c>
      <c r="D36" s="21" t="s">
        <v>2</v>
      </c>
      <c r="E36" s="52">
        <v>19551705</v>
      </c>
      <c r="F36" s="21" t="s">
        <v>2</v>
      </c>
      <c r="G36" s="52">
        <v>5361780</v>
      </c>
      <c r="H36" s="21" t="s">
        <v>2</v>
      </c>
      <c r="I36" s="52">
        <v>2603405</v>
      </c>
      <c r="J36" s="21"/>
      <c r="K36" s="22">
        <v>0</v>
      </c>
      <c r="L36" s="21"/>
      <c r="M36" s="22">
        <v>0</v>
      </c>
      <c r="N36" s="21"/>
      <c r="O36" s="22">
        <v>0</v>
      </c>
      <c r="P36" s="21" t="s">
        <v>2</v>
      </c>
      <c r="Q36" s="52">
        <f>SUM(E36:K36)-C36</f>
        <v>-1842869</v>
      </c>
      <c r="R36" s="17"/>
    </row>
    <row r="37" spans="1:18" ht="14.4" thickTop="1" x14ac:dyDescent="0.25">
      <c r="A37" s="51"/>
      <c r="C37" s="49"/>
      <c r="D37" s="48"/>
      <c r="E37" s="49"/>
      <c r="G37" s="53"/>
      <c r="J37" s="47"/>
      <c r="K37" s="22"/>
      <c r="L37" s="21"/>
      <c r="M37" s="22"/>
      <c r="N37" s="21"/>
      <c r="O37" s="22"/>
      <c r="P37" s="21"/>
      <c r="Q37" s="22"/>
    </row>
    <row r="38" spans="1:18" x14ac:dyDescent="0.25">
      <c r="A38" s="51"/>
      <c r="B38" s="40"/>
      <c r="C38" s="42"/>
      <c r="D38" s="54" t="s">
        <v>20</v>
      </c>
      <c r="E38" s="55"/>
      <c r="G38" s="53"/>
      <c r="J38" s="47"/>
      <c r="K38" s="22"/>
      <c r="L38" s="21"/>
      <c r="M38" s="22"/>
      <c r="N38" s="21"/>
      <c r="O38" s="22"/>
      <c r="P38" s="21"/>
      <c r="Q38" s="22"/>
    </row>
    <row r="39" spans="1:18" x14ac:dyDescent="0.25">
      <c r="A39" s="51"/>
      <c r="B39" s="40"/>
      <c r="C39" s="42"/>
      <c r="E39" s="49" t="s">
        <v>41</v>
      </c>
      <c r="G39" s="53"/>
      <c r="J39" s="47"/>
      <c r="K39" s="22"/>
      <c r="L39" s="21"/>
      <c r="M39" s="22"/>
      <c r="N39" s="21"/>
      <c r="O39" s="22"/>
      <c r="P39" s="21"/>
      <c r="Q39" s="22"/>
    </row>
    <row r="40" spans="1:18" x14ac:dyDescent="0.25">
      <c r="A40" s="51"/>
      <c r="B40" s="40"/>
      <c r="C40" s="56"/>
      <c r="E40" s="26" t="s">
        <v>105</v>
      </c>
      <c r="G40" s="53"/>
      <c r="I40" s="56"/>
      <c r="J40" s="47"/>
      <c r="K40" s="22">
        <v>34479000</v>
      </c>
      <c r="L40" s="21"/>
      <c r="M40" s="22">
        <v>0</v>
      </c>
      <c r="N40" s="21"/>
      <c r="O40" s="22">
        <f>K40+M40</f>
        <v>34479000</v>
      </c>
      <c r="P40" s="21"/>
      <c r="Q40" s="22">
        <v>0</v>
      </c>
    </row>
    <row r="41" spans="1:18" x14ac:dyDescent="0.25">
      <c r="A41" s="51"/>
      <c r="B41" s="40"/>
      <c r="C41" s="56"/>
      <c r="E41" s="26" t="s">
        <v>106</v>
      </c>
      <c r="G41" s="53"/>
      <c r="J41" s="47"/>
      <c r="K41" s="22">
        <v>11292416</v>
      </c>
      <c r="L41" s="21"/>
      <c r="M41" s="22">
        <v>0</v>
      </c>
      <c r="N41" s="21"/>
      <c r="O41" s="22">
        <f t="shared" ref="O41:O58" si="3">K41+M41</f>
        <v>11292416</v>
      </c>
      <c r="P41" s="21"/>
      <c r="Q41" s="22">
        <v>0</v>
      </c>
    </row>
    <row r="42" spans="1:18" x14ac:dyDescent="0.25">
      <c r="A42" s="51"/>
      <c r="B42" s="40"/>
      <c r="C42" s="42"/>
      <c r="E42" s="26" t="s">
        <v>107</v>
      </c>
      <c r="G42" s="53"/>
      <c r="J42" s="47"/>
      <c r="K42" s="22">
        <v>16321462</v>
      </c>
      <c r="L42" s="21"/>
      <c r="M42" s="22">
        <v>0</v>
      </c>
      <c r="N42" s="21"/>
      <c r="O42" s="22">
        <f t="shared" si="3"/>
        <v>16321462</v>
      </c>
      <c r="P42" s="21"/>
      <c r="Q42" s="22">
        <v>0</v>
      </c>
    </row>
    <row r="43" spans="1:18" x14ac:dyDescent="0.25">
      <c r="B43" s="40"/>
      <c r="C43" s="42"/>
      <c r="E43" s="26" t="s">
        <v>108</v>
      </c>
      <c r="G43" s="53"/>
      <c r="I43" s="57"/>
      <c r="J43" s="47"/>
      <c r="K43" s="22">
        <v>14732409</v>
      </c>
      <c r="L43" s="21"/>
      <c r="M43" s="22">
        <v>0</v>
      </c>
      <c r="N43" s="21"/>
      <c r="O43" s="22">
        <f t="shared" si="3"/>
        <v>14732409</v>
      </c>
      <c r="P43" s="21"/>
      <c r="Q43" s="22">
        <v>0</v>
      </c>
    </row>
    <row r="44" spans="1:18" x14ac:dyDescent="0.25">
      <c r="B44" s="40"/>
      <c r="C44" s="42"/>
      <c r="E44" s="26" t="s">
        <v>13</v>
      </c>
      <c r="G44" s="53"/>
      <c r="I44" s="57"/>
      <c r="J44" s="47"/>
      <c r="K44" s="22"/>
      <c r="L44" s="21"/>
      <c r="M44" s="22"/>
      <c r="N44" s="21"/>
      <c r="O44" s="22"/>
      <c r="P44" s="21"/>
      <c r="Q44" s="22"/>
    </row>
    <row r="45" spans="1:18" x14ac:dyDescent="0.25">
      <c r="B45" s="40"/>
      <c r="C45" s="42"/>
      <c r="E45" s="30" t="s">
        <v>109</v>
      </c>
      <c r="G45" s="53"/>
      <c r="I45" s="57"/>
      <c r="J45" s="47"/>
      <c r="K45" s="22">
        <v>1010198</v>
      </c>
      <c r="L45" s="21"/>
      <c r="M45" s="22">
        <v>0</v>
      </c>
      <c r="N45" s="21"/>
      <c r="O45" s="22">
        <f t="shared" si="3"/>
        <v>1010198</v>
      </c>
      <c r="P45" s="21"/>
      <c r="Q45" s="22">
        <v>0</v>
      </c>
    </row>
    <row r="46" spans="1:18" x14ac:dyDescent="0.25">
      <c r="B46" s="40"/>
      <c r="C46" s="42"/>
      <c r="E46" s="30" t="s">
        <v>110</v>
      </c>
      <c r="G46" s="53"/>
      <c r="I46" s="57"/>
      <c r="J46" s="47"/>
      <c r="K46" s="22">
        <v>1255560</v>
      </c>
      <c r="L46" s="21"/>
      <c r="M46" s="22">
        <v>0</v>
      </c>
      <c r="N46" s="21"/>
      <c r="O46" s="22">
        <f t="shared" si="3"/>
        <v>1255560</v>
      </c>
      <c r="P46" s="21"/>
      <c r="Q46" s="22">
        <v>0</v>
      </c>
    </row>
    <row r="47" spans="1:18" x14ac:dyDescent="0.25">
      <c r="B47" s="40"/>
      <c r="C47" s="42"/>
      <c r="E47" s="30" t="s">
        <v>111</v>
      </c>
      <c r="G47" s="53"/>
      <c r="I47" s="57"/>
      <c r="J47" s="47"/>
      <c r="K47" s="22">
        <v>791568</v>
      </c>
      <c r="L47" s="21"/>
      <c r="M47" s="22">
        <v>0</v>
      </c>
      <c r="N47" s="21"/>
      <c r="O47" s="22">
        <f t="shared" si="3"/>
        <v>791568</v>
      </c>
      <c r="P47" s="21"/>
      <c r="Q47" s="22">
        <v>0</v>
      </c>
    </row>
    <row r="48" spans="1:18" x14ac:dyDescent="0.25">
      <c r="B48" s="40"/>
      <c r="C48" s="42"/>
      <c r="E48" s="30" t="s">
        <v>112</v>
      </c>
      <c r="G48" s="53"/>
      <c r="I48" s="57"/>
      <c r="J48" s="47"/>
      <c r="K48" s="22">
        <v>865443</v>
      </c>
      <c r="L48" s="21"/>
      <c r="M48" s="22">
        <v>23855</v>
      </c>
      <c r="N48" s="21"/>
      <c r="O48" s="22">
        <f t="shared" si="3"/>
        <v>889298</v>
      </c>
      <c r="P48" s="21"/>
      <c r="Q48" s="22">
        <v>0</v>
      </c>
    </row>
    <row r="49" spans="1:20" x14ac:dyDescent="0.25">
      <c r="B49" s="40"/>
      <c r="C49" s="42"/>
      <c r="E49" s="30" t="s">
        <v>113</v>
      </c>
      <c r="G49" s="53"/>
      <c r="I49" s="57"/>
      <c r="J49" s="47"/>
      <c r="K49" s="22">
        <v>142681</v>
      </c>
      <c r="L49" s="21"/>
      <c r="M49" s="22">
        <v>0</v>
      </c>
      <c r="N49" s="21"/>
      <c r="O49" s="22">
        <f t="shared" si="3"/>
        <v>142681</v>
      </c>
      <c r="P49" s="21"/>
      <c r="Q49" s="22">
        <v>0</v>
      </c>
    </row>
    <row r="50" spans="1:20" x14ac:dyDescent="0.25">
      <c r="B50" s="40"/>
      <c r="C50" s="42"/>
      <c r="E50" s="30" t="s">
        <v>114</v>
      </c>
      <c r="G50" s="53"/>
      <c r="J50" s="47"/>
      <c r="K50" s="22">
        <v>9593</v>
      </c>
      <c r="L50" s="21"/>
      <c r="M50" s="22">
        <v>0</v>
      </c>
      <c r="N50" s="21"/>
      <c r="O50" s="22">
        <f t="shared" si="3"/>
        <v>9593</v>
      </c>
      <c r="P50" s="21"/>
      <c r="Q50" s="22">
        <v>0</v>
      </c>
    </row>
    <row r="51" spans="1:20" x14ac:dyDescent="0.25">
      <c r="B51" s="40"/>
      <c r="C51" s="42"/>
      <c r="E51" s="49" t="s">
        <v>115</v>
      </c>
      <c r="J51" s="47"/>
      <c r="K51" s="22">
        <v>851925</v>
      </c>
      <c r="L51" s="21"/>
      <c r="M51" s="22">
        <v>83695</v>
      </c>
      <c r="N51" s="21"/>
      <c r="O51" s="22">
        <f t="shared" si="3"/>
        <v>935620</v>
      </c>
      <c r="P51" s="21"/>
      <c r="Q51" s="22">
        <v>670059</v>
      </c>
    </row>
    <row r="52" spans="1:20" x14ac:dyDescent="0.25">
      <c r="B52" s="40"/>
      <c r="C52" s="42"/>
      <c r="E52" s="49" t="s">
        <v>116</v>
      </c>
      <c r="J52" s="47"/>
      <c r="K52" s="22">
        <v>94732</v>
      </c>
      <c r="L52" s="21"/>
      <c r="M52" s="22">
        <v>0</v>
      </c>
      <c r="N52" s="21"/>
      <c r="O52" s="22">
        <f t="shared" si="3"/>
        <v>94732</v>
      </c>
      <c r="P52" s="21"/>
      <c r="Q52" s="22">
        <v>6319</v>
      </c>
    </row>
    <row r="53" spans="1:20" x14ac:dyDescent="0.25">
      <c r="B53" s="40"/>
      <c r="C53" s="42"/>
      <c r="E53" s="49" t="s">
        <v>117</v>
      </c>
      <c r="J53" s="47"/>
      <c r="K53" s="22">
        <v>0</v>
      </c>
      <c r="L53" s="21"/>
      <c r="M53" s="22">
        <v>0</v>
      </c>
      <c r="N53" s="21"/>
      <c r="O53" s="22">
        <f t="shared" si="3"/>
        <v>0</v>
      </c>
      <c r="P53" s="21"/>
      <c r="Q53" s="22">
        <v>23685</v>
      </c>
    </row>
    <row r="54" spans="1:20" s="3" customFormat="1" ht="14.4" x14ac:dyDescent="0.3">
      <c r="A54" s="1"/>
      <c r="B54" s="2"/>
      <c r="D54" s="4"/>
      <c r="E54" s="49" t="s">
        <v>118</v>
      </c>
      <c r="F54" s="2"/>
      <c r="H54" s="2"/>
      <c r="J54" s="7"/>
      <c r="K54" s="22">
        <v>489516</v>
      </c>
      <c r="L54" s="22"/>
      <c r="M54" s="22">
        <v>0</v>
      </c>
      <c r="N54" s="22"/>
      <c r="O54" s="22">
        <f t="shared" si="3"/>
        <v>489516</v>
      </c>
      <c r="P54" s="8"/>
      <c r="Q54" s="9">
        <v>0</v>
      </c>
      <c r="R54" s="4"/>
      <c r="T54" s="5"/>
    </row>
    <row r="55" spans="1:20" s="3" customFormat="1" ht="14.4" x14ac:dyDescent="0.3">
      <c r="A55" s="1"/>
      <c r="B55" s="2"/>
      <c r="D55" s="4"/>
      <c r="E55" s="49" t="s">
        <v>119</v>
      </c>
      <c r="F55" s="2"/>
      <c r="H55" s="2"/>
      <c r="J55" s="7"/>
      <c r="K55" s="22">
        <v>147422</v>
      </c>
      <c r="L55" s="22"/>
      <c r="M55" s="22">
        <v>0</v>
      </c>
      <c r="N55" s="22"/>
      <c r="O55" s="22">
        <f>K55+M55</f>
        <v>147422</v>
      </c>
      <c r="P55" s="8"/>
      <c r="Q55" s="9">
        <v>0</v>
      </c>
      <c r="R55" s="4"/>
      <c r="T55" s="5"/>
    </row>
    <row r="56" spans="1:20" s="3" customFormat="1" ht="14.4" x14ac:dyDescent="0.3">
      <c r="A56" s="1"/>
      <c r="B56" s="2"/>
      <c r="D56" s="4"/>
      <c r="E56" s="49" t="s">
        <v>120</v>
      </c>
      <c r="F56" s="2"/>
      <c r="H56" s="2"/>
      <c r="J56" s="7"/>
      <c r="K56" s="22">
        <v>0</v>
      </c>
      <c r="L56" s="22"/>
      <c r="M56" s="22">
        <v>11045</v>
      </c>
      <c r="N56" s="22"/>
      <c r="O56" s="22">
        <f>K56+M56</f>
        <v>11045</v>
      </c>
      <c r="P56" s="8"/>
      <c r="Q56" s="9">
        <v>0</v>
      </c>
      <c r="R56" s="4"/>
      <c r="T56" s="5"/>
    </row>
    <row r="57" spans="1:20" s="3" customFormat="1" ht="14.4" x14ac:dyDescent="0.3">
      <c r="A57" s="1"/>
      <c r="B57" s="2"/>
      <c r="D57" s="4"/>
      <c r="E57" s="49" t="s">
        <v>183</v>
      </c>
      <c r="F57" s="2"/>
      <c r="H57" s="2"/>
      <c r="J57" s="7"/>
      <c r="K57" s="22">
        <v>0</v>
      </c>
      <c r="L57" s="22"/>
      <c r="M57" s="22">
        <v>-10172</v>
      </c>
      <c r="N57" s="22"/>
      <c r="O57" s="22">
        <f>K57+M57</f>
        <v>-10172</v>
      </c>
      <c r="P57" s="8"/>
      <c r="Q57" s="9">
        <v>0</v>
      </c>
      <c r="R57" s="4"/>
      <c r="T57" s="5"/>
    </row>
    <row r="58" spans="1:20" x14ac:dyDescent="0.25">
      <c r="B58" s="40"/>
      <c r="C58" s="42"/>
      <c r="E58" s="49" t="s">
        <v>124</v>
      </c>
      <c r="J58" s="47"/>
      <c r="K58" s="22">
        <v>134122</v>
      </c>
      <c r="L58" s="21"/>
      <c r="M58" s="22">
        <v>-394</v>
      </c>
      <c r="N58" s="21"/>
      <c r="O58" s="22">
        <f t="shared" si="3"/>
        <v>133728</v>
      </c>
      <c r="P58" s="21"/>
      <c r="Q58" s="22">
        <v>3269130</v>
      </c>
    </row>
    <row r="59" spans="1:20" x14ac:dyDescent="0.25">
      <c r="B59" s="40"/>
      <c r="C59" s="42"/>
      <c r="E59" s="10" t="s">
        <v>121</v>
      </c>
      <c r="I59" s="56"/>
      <c r="J59" s="47"/>
      <c r="K59" s="31">
        <f>SUM(K40:K58)</f>
        <v>82618047</v>
      </c>
      <c r="L59" s="47"/>
      <c r="M59" s="31">
        <f>SUM(M40:M58)</f>
        <v>108029</v>
      </c>
      <c r="N59" s="21"/>
      <c r="O59" s="31">
        <f>SUM(O40:O58)</f>
        <v>82726076</v>
      </c>
      <c r="P59" s="21"/>
      <c r="Q59" s="31">
        <f>SUM(Q40:Q58)</f>
        <v>3969193</v>
      </c>
    </row>
    <row r="60" spans="1:20" x14ac:dyDescent="0.25">
      <c r="B60" s="40"/>
      <c r="C60" s="42"/>
      <c r="E60" s="49" t="s">
        <v>122</v>
      </c>
      <c r="J60" s="47"/>
      <c r="K60" s="22">
        <f>K35+K59</f>
        <v>-471219</v>
      </c>
      <c r="L60" s="47"/>
      <c r="M60" s="22">
        <f>M35+M59</f>
        <v>214645</v>
      </c>
      <c r="N60" s="47"/>
      <c r="O60" s="22">
        <f>O35+O59</f>
        <v>-256574</v>
      </c>
      <c r="P60" s="21"/>
      <c r="Q60" s="22">
        <f>Q36+Q59</f>
        <v>2126324</v>
      </c>
    </row>
    <row r="61" spans="1:20" s="3" customFormat="1" ht="14.25" customHeight="1" x14ac:dyDescent="0.3">
      <c r="A61" s="1"/>
      <c r="B61" s="2"/>
      <c r="D61" s="4"/>
      <c r="E61" s="49" t="s">
        <v>180</v>
      </c>
      <c r="F61" s="2"/>
      <c r="H61" s="2"/>
      <c r="J61" s="7"/>
      <c r="K61" s="22">
        <v>-198095960</v>
      </c>
      <c r="L61" s="21"/>
      <c r="M61" s="22">
        <v>855215</v>
      </c>
      <c r="N61" s="21"/>
      <c r="O61" s="22">
        <f>K61+M61</f>
        <v>-197240745</v>
      </c>
      <c r="P61" s="21"/>
      <c r="Q61" s="22">
        <v>8470445</v>
      </c>
      <c r="R61" s="4"/>
    </row>
    <row r="62" spans="1:20" s="3" customFormat="1" ht="13.5" customHeight="1" x14ac:dyDescent="0.3">
      <c r="A62" s="1"/>
      <c r="B62" s="2"/>
      <c r="D62" s="4"/>
      <c r="E62" s="49" t="s">
        <v>239</v>
      </c>
      <c r="F62" s="2"/>
      <c r="H62" s="2"/>
      <c r="J62" s="7"/>
      <c r="K62" s="22">
        <v>2478573</v>
      </c>
      <c r="L62" s="21"/>
      <c r="M62" s="22">
        <v>225</v>
      </c>
      <c r="N62" s="21"/>
      <c r="O62" s="22">
        <f>K62+M62</f>
        <v>2478798</v>
      </c>
      <c r="P62" s="21"/>
      <c r="Q62" s="22">
        <v>0</v>
      </c>
      <c r="R62" s="4"/>
    </row>
    <row r="63" spans="1:20" s="3" customFormat="1" ht="13.5" customHeight="1" x14ac:dyDescent="0.3">
      <c r="A63" s="1"/>
      <c r="B63" s="2"/>
      <c r="D63" s="4"/>
      <c r="E63" s="49" t="s">
        <v>181</v>
      </c>
      <c r="F63" s="2"/>
      <c r="H63" s="2"/>
      <c r="J63" s="7"/>
      <c r="K63" s="22">
        <f>SUM(K61:K62)</f>
        <v>-195617387</v>
      </c>
      <c r="L63" s="21"/>
      <c r="M63" s="22">
        <f>SUM(M61:M62)</f>
        <v>855440</v>
      </c>
      <c r="N63" s="21"/>
      <c r="O63" s="22">
        <f>K63+M63</f>
        <v>-194761947</v>
      </c>
      <c r="P63" s="21"/>
      <c r="Q63" s="22">
        <f>SUM(Q61:Q62)</f>
        <v>8470445</v>
      </c>
      <c r="R63" s="4"/>
    </row>
    <row r="64" spans="1:20" ht="14.4" thickBot="1" x14ac:dyDescent="0.3">
      <c r="B64" s="40"/>
      <c r="C64" s="42"/>
      <c r="E64" s="49" t="s">
        <v>182</v>
      </c>
      <c r="J64" s="47" t="s">
        <v>2</v>
      </c>
      <c r="K64" s="38">
        <f>SUM(K60,K63)</f>
        <v>-196088606</v>
      </c>
      <c r="L64" s="47" t="s">
        <v>2</v>
      </c>
      <c r="M64" s="38">
        <f>SUM(M60,M63)</f>
        <v>1070085</v>
      </c>
      <c r="N64" s="47" t="s">
        <v>2</v>
      </c>
      <c r="O64" s="38">
        <f>SUM(O60,O63)</f>
        <v>-195018521</v>
      </c>
      <c r="P64" s="47" t="s">
        <v>2</v>
      </c>
      <c r="Q64" s="38">
        <f>SUM(Q60,Q63)</f>
        <v>10596769</v>
      </c>
    </row>
    <row r="65" spans="1:23" ht="14.4" thickTop="1" x14ac:dyDescent="0.25">
      <c r="D65" s="48"/>
      <c r="E65" s="49"/>
      <c r="G65" s="53"/>
      <c r="I65" s="56"/>
      <c r="K65" s="22"/>
    </row>
    <row r="66" spans="1:23" s="40" customFormat="1" x14ac:dyDescent="0.25">
      <c r="A66" s="10"/>
      <c r="B66" s="17"/>
      <c r="C66" s="55"/>
      <c r="D66" s="17"/>
      <c r="E66" s="10"/>
      <c r="G66" s="42"/>
      <c r="I66" s="56"/>
      <c r="K66" s="10"/>
      <c r="L66" s="17"/>
      <c r="M66" s="10"/>
      <c r="N66" s="17"/>
      <c r="O66" s="10"/>
      <c r="P66" s="17"/>
      <c r="Q66" s="10"/>
      <c r="R66" s="17"/>
      <c r="S66" s="42"/>
      <c r="T66" s="42"/>
      <c r="U66" s="42"/>
      <c r="V66" s="42"/>
      <c r="W66" s="42"/>
    </row>
    <row r="67" spans="1:23" x14ac:dyDescent="0.25">
      <c r="A67" s="10" t="s">
        <v>14</v>
      </c>
    </row>
  </sheetData>
  <mergeCells count="8">
    <mergeCell ref="K9:O9"/>
    <mergeCell ref="A1:Q1"/>
    <mergeCell ref="A2:Q2"/>
    <mergeCell ref="A3:Q3"/>
    <mergeCell ref="A4:Q4"/>
    <mergeCell ref="K7:Q7"/>
    <mergeCell ref="D8:I8"/>
    <mergeCell ref="K8:Q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B6473-4719-4AF4-8FAA-FE41B9A441B4}">
  <dimension ref="A1:W68"/>
  <sheetViews>
    <sheetView topLeftCell="A22" workbookViewId="0">
      <selection activeCell="K27" sqref="K27"/>
    </sheetView>
  </sheetViews>
  <sheetFormatPr defaultColWidth="9.109375" defaultRowHeight="13.8" x14ac:dyDescent="0.25"/>
  <cols>
    <col min="1" max="1" width="43.33203125" style="10" customWidth="1"/>
    <col min="2" max="2" width="3.109375" style="17" customWidth="1"/>
    <col min="3" max="3" width="19.109375" style="55" bestFit="1" customWidth="1"/>
    <col min="4" max="4" width="2.6640625" style="17" customWidth="1"/>
    <col min="5" max="5" width="16.44140625" style="10" customWidth="1"/>
    <col min="6" max="6" width="2.6640625" style="40" customWidth="1"/>
    <col min="7" max="7" width="15.6640625" style="42" customWidth="1"/>
    <col min="8" max="8" width="2.6640625" style="40" customWidth="1"/>
    <col min="9" max="9" width="16" style="42" customWidth="1"/>
    <col min="10" max="10" width="2.6640625" style="40" customWidth="1"/>
    <col min="11" max="11" width="18" style="10" bestFit="1" customWidth="1"/>
    <col min="12" max="12" width="2.88671875" style="17" customWidth="1"/>
    <col min="13" max="13" width="19.44140625" style="10" customWidth="1"/>
    <col min="14" max="14" width="2.6640625" style="17" customWidth="1"/>
    <col min="15" max="15" width="16.44140625" style="10" bestFit="1" customWidth="1"/>
    <col min="16" max="16" width="2.6640625" style="17" customWidth="1"/>
    <col min="17" max="17" width="17" style="10" customWidth="1"/>
    <col min="18" max="18" width="2.6640625" style="17" customWidth="1"/>
    <col min="19" max="16384" width="9.109375" style="42"/>
  </cols>
  <sheetData>
    <row r="1" spans="1:18" x14ac:dyDescent="0.25">
      <c r="A1" s="89" t="s">
        <v>21</v>
      </c>
      <c r="B1" s="89"/>
      <c r="C1" s="89"/>
      <c r="D1" s="89"/>
      <c r="E1" s="89"/>
      <c r="F1" s="89"/>
      <c r="G1" s="89"/>
      <c r="H1" s="89"/>
      <c r="I1" s="89"/>
      <c r="J1" s="89"/>
      <c r="K1" s="89"/>
      <c r="L1" s="89"/>
      <c r="M1" s="89"/>
      <c r="N1" s="89"/>
      <c r="O1" s="89"/>
      <c r="P1" s="89"/>
      <c r="Q1" s="89"/>
    </row>
    <row r="2" spans="1:18" x14ac:dyDescent="0.25">
      <c r="A2" s="89" t="s">
        <v>29</v>
      </c>
      <c r="B2" s="89"/>
      <c r="C2" s="89"/>
      <c r="D2" s="89"/>
      <c r="E2" s="89"/>
      <c r="F2" s="89"/>
      <c r="G2" s="89"/>
      <c r="H2" s="89"/>
      <c r="I2" s="89"/>
      <c r="J2" s="89"/>
      <c r="K2" s="89"/>
      <c r="L2" s="89"/>
      <c r="M2" s="89"/>
      <c r="N2" s="89"/>
      <c r="O2" s="89"/>
      <c r="P2" s="89"/>
      <c r="Q2" s="89"/>
    </row>
    <row r="3" spans="1:18" x14ac:dyDescent="0.25">
      <c r="A3" s="93" t="s">
        <v>233</v>
      </c>
      <c r="B3" s="93"/>
      <c r="C3" s="93"/>
      <c r="D3" s="93"/>
      <c r="E3" s="93"/>
      <c r="F3" s="93"/>
      <c r="G3" s="93"/>
      <c r="H3" s="93"/>
      <c r="I3" s="93"/>
      <c r="J3" s="93"/>
      <c r="K3" s="93"/>
      <c r="L3" s="93"/>
      <c r="M3" s="93"/>
      <c r="N3" s="93"/>
      <c r="O3" s="93"/>
      <c r="P3" s="93"/>
      <c r="Q3" s="93"/>
    </row>
    <row r="4" spans="1:18" x14ac:dyDescent="0.25">
      <c r="A4" s="91" t="s">
        <v>23</v>
      </c>
      <c r="B4" s="91"/>
      <c r="C4" s="91"/>
      <c r="D4" s="91"/>
      <c r="E4" s="91"/>
      <c r="F4" s="91"/>
      <c r="G4" s="91"/>
      <c r="H4" s="91"/>
      <c r="I4" s="91"/>
      <c r="J4" s="91"/>
      <c r="K4" s="91"/>
      <c r="L4" s="91"/>
      <c r="M4" s="91"/>
      <c r="N4" s="91"/>
      <c r="O4" s="91"/>
      <c r="P4" s="91"/>
      <c r="Q4" s="91"/>
    </row>
    <row r="5" spans="1:18" x14ac:dyDescent="0.25">
      <c r="A5" s="11"/>
      <c r="B5" s="11"/>
      <c r="C5" s="11"/>
      <c r="D5" s="11"/>
      <c r="E5" s="11"/>
      <c r="F5" s="11"/>
      <c r="G5" s="11"/>
      <c r="H5" s="11"/>
      <c r="I5" s="11"/>
      <c r="J5" s="11"/>
      <c r="K5" s="11"/>
      <c r="L5" s="11"/>
      <c r="M5" s="11"/>
      <c r="N5" s="11"/>
      <c r="O5" s="11"/>
      <c r="P5" s="11"/>
      <c r="Q5" s="11"/>
    </row>
    <row r="6" spans="1:18" x14ac:dyDescent="0.25">
      <c r="B6" s="11"/>
      <c r="C6" s="11"/>
      <c r="D6" s="11"/>
      <c r="E6" s="11"/>
      <c r="F6" s="11"/>
      <c r="G6" s="11"/>
      <c r="H6" s="11"/>
      <c r="I6" s="11"/>
      <c r="J6" s="11"/>
      <c r="K6" s="11"/>
      <c r="L6" s="11"/>
      <c r="M6" s="11"/>
      <c r="N6" s="11"/>
      <c r="O6" s="11"/>
      <c r="P6" s="11"/>
      <c r="Q6" s="11"/>
    </row>
    <row r="7" spans="1:18" s="3" customFormat="1" ht="14.4" x14ac:dyDescent="0.3">
      <c r="A7" s="1"/>
      <c r="B7" s="4"/>
      <c r="C7" s="1"/>
      <c r="D7" s="35"/>
      <c r="E7" s="35"/>
      <c r="F7" s="35"/>
      <c r="G7" s="35"/>
      <c r="H7" s="35"/>
      <c r="I7" s="35"/>
      <c r="J7" s="35"/>
      <c r="K7" s="35"/>
      <c r="L7" s="35"/>
      <c r="M7" s="35"/>
      <c r="N7" s="35"/>
      <c r="O7" s="35"/>
      <c r="P7" s="35"/>
      <c r="Q7" s="35"/>
      <c r="R7" s="4"/>
    </row>
    <row r="8" spans="1:18" x14ac:dyDescent="0.25">
      <c r="D8" s="94" t="s">
        <v>30</v>
      </c>
      <c r="E8" s="94"/>
      <c r="F8" s="94"/>
      <c r="G8" s="94"/>
      <c r="H8" s="94"/>
      <c r="I8" s="94"/>
      <c r="K8" s="95" t="s">
        <v>31</v>
      </c>
      <c r="L8" s="95"/>
      <c r="M8" s="95"/>
      <c r="N8" s="95"/>
      <c r="O8" s="95"/>
      <c r="P8" s="95"/>
      <c r="Q8" s="95"/>
    </row>
    <row r="9" spans="1:18" ht="28.5" customHeight="1" x14ac:dyDescent="0.25">
      <c r="K9" s="92" t="s">
        <v>24</v>
      </c>
      <c r="L9" s="92"/>
      <c r="M9" s="92"/>
      <c r="N9" s="92"/>
      <c r="O9" s="92"/>
      <c r="Q9" s="43"/>
    </row>
    <row r="10" spans="1:18" ht="46.5" customHeight="1" x14ac:dyDescent="0.25">
      <c r="A10" s="44" t="s">
        <v>32</v>
      </c>
      <c r="C10" s="41" t="s">
        <v>33</v>
      </c>
      <c r="D10" s="45"/>
      <c r="E10" s="41" t="s">
        <v>34</v>
      </c>
      <c r="G10" s="41" t="s">
        <v>35</v>
      </c>
      <c r="I10" s="41" t="s">
        <v>36</v>
      </c>
      <c r="K10" s="41" t="s">
        <v>37</v>
      </c>
      <c r="L10" s="45"/>
      <c r="M10" s="41" t="s">
        <v>26</v>
      </c>
      <c r="N10" s="45"/>
      <c r="O10" s="46" t="s">
        <v>27</v>
      </c>
      <c r="P10" s="45"/>
      <c r="Q10" s="41" t="s">
        <v>28</v>
      </c>
    </row>
    <row r="11" spans="1:18" x14ac:dyDescent="0.25">
      <c r="A11" s="35" t="s">
        <v>38</v>
      </c>
      <c r="C11" s="22"/>
      <c r="K11" s="49"/>
      <c r="L11" s="48"/>
      <c r="M11" s="49"/>
      <c r="N11" s="48"/>
      <c r="O11" s="49"/>
      <c r="P11" s="48"/>
      <c r="Q11" s="49"/>
    </row>
    <row r="12" spans="1:18" x14ac:dyDescent="0.25">
      <c r="A12" s="35" t="s">
        <v>19</v>
      </c>
      <c r="C12" s="22"/>
      <c r="K12" s="49"/>
      <c r="L12" s="48"/>
      <c r="M12" s="49"/>
      <c r="N12" s="48"/>
      <c r="O12" s="49"/>
      <c r="P12" s="48"/>
      <c r="Q12" s="49"/>
    </row>
    <row r="13" spans="1:18" x14ac:dyDescent="0.25">
      <c r="A13" s="25" t="s">
        <v>88</v>
      </c>
      <c r="B13" s="22" t="s">
        <v>2</v>
      </c>
      <c r="C13" s="22">
        <v>10134809</v>
      </c>
      <c r="D13" s="21" t="s">
        <v>2</v>
      </c>
      <c r="E13" s="22">
        <v>1028939</v>
      </c>
      <c r="F13" s="21" t="s">
        <v>2</v>
      </c>
      <c r="G13" s="22">
        <v>3568736</v>
      </c>
      <c r="H13" s="21" t="s">
        <v>2</v>
      </c>
      <c r="I13" s="22">
        <v>100604</v>
      </c>
      <c r="J13" s="21" t="s">
        <v>2</v>
      </c>
      <c r="K13" s="22">
        <f t="shared" ref="K13:K19" si="0">SUM(E13:I13)-C13</f>
        <v>-5436530</v>
      </c>
      <c r="L13" s="21" t="s">
        <v>2</v>
      </c>
      <c r="M13" s="22">
        <v>0</v>
      </c>
      <c r="N13" s="21" t="s">
        <v>2</v>
      </c>
      <c r="O13" s="22">
        <f t="shared" ref="O13:O19" si="1">K13+M13</f>
        <v>-5436530</v>
      </c>
      <c r="P13" s="21" t="s">
        <v>2</v>
      </c>
      <c r="Q13" s="22">
        <v>0</v>
      </c>
    </row>
    <row r="14" spans="1:18" x14ac:dyDescent="0.25">
      <c r="A14" s="25" t="s">
        <v>89</v>
      </c>
      <c r="B14" s="60"/>
      <c r="C14" s="22">
        <v>22898272</v>
      </c>
      <c r="D14" s="21"/>
      <c r="E14" s="22">
        <v>402722</v>
      </c>
      <c r="F14" s="47"/>
      <c r="G14" s="22">
        <v>749265</v>
      </c>
      <c r="H14" s="47"/>
      <c r="I14" s="22">
        <v>24431</v>
      </c>
      <c r="J14" s="47"/>
      <c r="K14" s="22">
        <f t="shared" si="0"/>
        <v>-21721854</v>
      </c>
      <c r="L14" s="48"/>
      <c r="M14" s="22">
        <v>0</v>
      </c>
      <c r="N14" s="48"/>
      <c r="O14" s="22">
        <f t="shared" si="1"/>
        <v>-21721854</v>
      </c>
      <c r="P14" s="48"/>
      <c r="Q14" s="22">
        <v>0</v>
      </c>
    </row>
    <row r="15" spans="1:18" x14ac:dyDescent="0.25">
      <c r="A15" s="25" t="s">
        <v>90</v>
      </c>
      <c r="B15" s="60"/>
      <c r="C15" s="22">
        <v>39905434</v>
      </c>
      <c r="D15" s="21"/>
      <c r="E15" s="22">
        <v>48997</v>
      </c>
      <c r="F15" s="47"/>
      <c r="G15" s="22">
        <v>17575424</v>
      </c>
      <c r="H15" s="47"/>
      <c r="I15" s="22">
        <v>236872</v>
      </c>
      <c r="J15" s="47"/>
      <c r="K15" s="22">
        <f t="shared" si="0"/>
        <v>-22044141</v>
      </c>
      <c r="L15" s="48"/>
      <c r="M15" s="22">
        <v>0</v>
      </c>
      <c r="N15" s="48"/>
      <c r="O15" s="22">
        <f t="shared" si="1"/>
        <v>-22044141</v>
      </c>
      <c r="P15" s="48"/>
      <c r="Q15" s="22">
        <v>0</v>
      </c>
    </row>
    <row r="16" spans="1:18" x14ac:dyDescent="0.25">
      <c r="A16" s="25" t="s">
        <v>91</v>
      </c>
      <c r="B16" s="60"/>
      <c r="C16" s="22">
        <v>1362990</v>
      </c>
      <c r="D16" s="21"/>
      <c r="E16" s="22">
        <v>213232</v>
      </c>
      <c r="F16" s="47"/>
      <c r="G16" s="22">
        <v>386783</v>
      </c>
      <c r="H16" s="47"/>
      <c r="I16" s="22">
        <v>977</v>
      </c>
      <c r="J16" s="47"/>
      <c r="K16" s="22">
        <f t="shared" si="0"/>
        <v>-761998</v>
      </c>
      <c r="L16" s="48"/>
      <c r="M16" s="22">
        <v>0</v>
      </c>
      <c r="N16" s="48"/>
      <c r="O16" s="22">
        <f t="shared" si="1"/>
        <v>-761998</v>
      </c>
      <c r="P16" s="48"/>
      <c r="Q16" s="22">
        <v>0</v>
      </c>
    </row>
    <row r="17" spans="1:18" x14ac:dyDescent="0.25">
      <c r="A17" s="25" t="s">
        <v>92</v>
      </c>
      <c r="B17" s="60"/>
      <c r="C17" s="22">
        <v>21082523</v>
      </c>
      <c r="D17" s="21"/>
      <c r="E17" s="22">
        <v>68887</v>
      </c>
      <c r="F17" s="47"/>
      <c r="G17" s="22">
        <v>6921886</v>
      </c>
      <c r="H17" s="47"/>
      <c r="I17" s="22">
        <v>5676</v>
      </c>
      <c r="J17" s="47"/>
      <c r="K17" s="22">
        <f t="shared" si="0"/>
        <v>-14086074</v>
      </c>
      <c r="L17" s="48"/>
      <c r="M17" s="22">
        <v>0</v>
      </c>
      <c r="N17" s="48"/>
      <c r="O17" s="22">
        <f t="shared" si="1"/>
        <v>-14086074</v>
      </c>
      <c r="P17" s="48"/>
      <c r="Q17" s="22">
        <v>0</v>
      </c>
    </row>
    <row r="18" spans="1:18" x14ac:dyDescent="0.25">
      <c r="A18" s="25" t="s">
        <v>93</v>
      </c>
      <c r="B18" s="60"/>
      <c r="C18" s="22">
        <v>5006020</v>
      </c>
      <c r="D18" s="21"/>
      <c r="E18" s="22">
        <v>2007505</v>
      </c>
      <c r="F18" s="47"/>
      <c r="G18" s="22">
        <v>10037</v>
      </c>
      <c r="H18" s="47"/>
      <c r="I18" s="22">
        <v>47534</v>
      </c>
      <c r="J18" s="47"/>
      <c r="K18" s="22">
        <f t="shared" si="0"/>
        <v>-2940944</v>
      </c>
      <c r="L18" s="48"/>
      <c r="M18" s="22">
        <v>0</v>
      </c>
      <c r="N18" s="48"/>
      <c r="O18" s="22">
        <f t="shared" si="1"/>
        <v>-2940944</v>
      </c>
      <c r="P18" s="48"/>
      <c r="Q18" s="22">
        <v>0</v>
      </c>
    </row>
    <row r="19" spans="1:18" x14ac:dyDescent="0.25">
      <c r="A19" s="25" t="s">
        <v>94</v>
      </c>
      <c r="B19" s="60"/>
      <c r="C19" s="22">
        <v>4422108</v>
      </c>
      <c r="D19" s="21"/>
      <c r="E19" s="22">
        <v>1462732</v>
      </c>
      <c r="F19" s="47"/>
      <c r="G19" s="22">
        <v>435813</v>
      </c>
      <c r="H19" s="47"/>
      <c r="I19" s="22">
        <v>239396</v>
      </c>
      <c r="J19" s="47"/>
      <c r="K19" s="22">
        <f t="shared" si="0"/>
        <v>-2284167</v>
      </c>
      <c r="L19" s="48"/>
      <c r="M19" s="22">
        <v>0</v>
      </c>
      <c r="N19" s="48"/>
      <c r="O19" s="22">
        <f t="shared" si="1"/>
        <v>-2284167</v>
      </c>
      <c r="P19" s="48"/>
      <c r="Q19" s="22">
        <v>0</v>
      </c>
    </row>
    <row r="20" spans="1:18" x14ac:dyDescent="0.25">
      <c r="A20" s="25" t="s">
        <v>16</v>
      </c>
      <c r="B20" s="60"/>
      <c r="C20" s="22"/>
      <c r="D20" s="21"/>
      <c r="F20" s="47"/>
      <c r="G20" s="22"/>
      <c r="H20" s="47"/>
      <c r="I20" s="22"/>
      <c r="J20" s="47"/>
      <c r="K20" s="22"/>
      <c r="L20" s="48"/>
      <c r="M20" s="22"/>
      <c r="N20" s="48"/>
      <c r="O20" s="22"/>
      <c r="P20" s="48"/>
      <c r="Q20" s="49"/>
    </row>
    <row r="21" spans="1:18" x14ac:dyDescent="0.25">
      <c r="A21" s="26" t="s">
        <v>95</v>
      </c>
      <c r="B21" s="60"/>
      <c r="C21" s="22">
        <v>1200745</v>
      </c>
      <c r="D21" s="21"/>
      <c r="E21" s="22">
        <v>96307</v>
      </c>
      <c r="F21" s="47"/>
      <c r="G21" s="22">
        <v>20046</v>
      </c>
      <c r="H21" s="47"/>
      <c r="I21" s="22">
        <v>91595</v>
      </c>
      <c r="J21" s="47"/>
      <c r="K21" s="22">
        <f>SUM(E21:I21)-C21</f>
        <v>-992797</v>
      </c>
      <c r="L21" s="48"/>
      <c r="M21" s="22">
        <v>0</v>
      </c>
      <c r="N21" s="48"/>
      <c r="O21" s="22">
        <f>K21+M21</f>
        <v>-992797</v>
      </c>
      <c r="P21" s="48"/>
      <c r="Q21" s="22">
        <v>0</v>
      </c>
    </row>
    <row r="22" spans="1:18" x14ac:dyDescent="0.25">
      <c r="A22" s="25" t="s">
        <v>96</v>
      </c>
      <c r="B22" s="60"/>
      <c r="C22" s="22">
        <v>5121886</v>
      </c>
      <c r="D22" s="21"/>
      <c r="E22" s="22">
        <v>437322</v>
      </c>
      <c r="F22" s="47"/>
      <c r="G22" s="22">
        <v>756402</v>
      </c>
      <c r="H22" s="47"/>
      <c r="I22" s="22">
        <v>104745</v>
      </c>
      <c r="J22" s="47"/>
      <c r="K22" s="22">
        <f>SUM(E22:I22)-C22</f>
        <v>-3823417</v>
      </c>
      <c r="L22" s="48"/>
      <c r="M22" s="22">
        <v>0</v>
      </c>
      <c r="N22" s="48"/>
      <c r="O22" s="22">
        <f>K22+M22</f>
        <v>-3823417</v>
      </c>
      <c r="P22" s="48"/>
      <c r="Q22" s="22">
        <v>0</v>
      </c>
    </row>
    <row r="23" spans="1:18" x14ac:dyDescent="0.25">
      <c r="A23" s="25" t="s">
        <v>17</v>
      </c>
      <c r="B23" s="60"/>
      <c r="C23" s="22"/>
      <c r="D23" s="21"/>
      <c r="F23" s="47"/>
      <c r="G23" s="22"/>
      <c r="H23" s="47"/>
      <c r="J23" s="47"/>
      <c r="K23" s="22"/>
      <c r="L23" s="48"/>
      <c r="M23" s="22"/>
      <c r="N23" s="48"/>
      <c r="O23" s="22"/>
      <c r="P23" s="48"/>
      <c r="Q23" s="22"/>
    </row>
    <row r="24" spans="1:18" x14ac:dyDescent="0.25">
      <c r="A24" s="25" t="s">
        <v>18</v>
      </c>
      <c r="B24" s="60"/>
      <c r="C24" s="22">
        <v>6351159</v>
      </c>
      <c r="D24" s="21"/>
      <c r="E24" s="22">
        <v>106174</v>
      </c>
      <c r="F24" s="47"/>
      <c r="G24" s="22">
        <v>1073196</v>
      </c>
      <c r="H24" s="47"/>
      <c r="I24" s="22">
        <v>34124</v>
      </c>
      <c r="J24" s="47"/>
      <c r="K24" s="22">
        <f>SUM(E24:I24)-C24</f>
        <v>-5137665</v>
      </c>
      <c r="L24" s="48"/>
      <c r="M24" s="22">
        <v>0</v>
      </c>
      <c r="N24" s="48"/>
      <c r="O24" s="22">
        <f>K24+M24</f>
        <v>-5137665</v>
      </c>
      <c r="P24" s="48"/>
      <c r="Q24" s="22">
        <v>0</v>
      </c>
    </row>
    <row r="25" spans="1:18" x14ac:dyDescent="0.25">
      <c r="A25" s="25" t="s">
        <v>97</v>
      </c>
      <c r="B25" s="60"/>
      <c r="C25" s="22">
        <v>508681</v>
      </c>
      <c r="D25" s="21"/>
      <c r="E25" s="22">
        <v>0</v>
      </c>
      <c r="F25" s="47"/>
      <c r="G25" s="22">
        <v>0</v>
      </c>
      <c r="H25" s="47"/>
      <c r="I25" s="22">
        <v>6097</v>
      </c>
      <c r="J25" s="47"/>
      <c r="K25" s="22">
        <f>SUM(E25:I25)-C25</f>
        <v>-502584</v>
      </c>
      <c r="L25" s="48"/>
      <c r="M25" s="22">
        <v>0</v>
      </c>
      <c r="N25" s="48"/>
      <c r="O25" s="22">
        <f>K25+M25</f>
        <v>-502584</v>
      </c>
      <c r="P25" s="48"/>
      <c r="Q25" s="22">
        <v>0</v>
      </c>
    </row>
    <row r="26" spans="1:18" x14ac:dyDescent="0.25">
      <c r="A26" s="25" t="s">
        <v>98</v>
      </c>
      <c r="B26" s="60"/>
      <c r="C26" s="50">
        <v>3553143</v>
      </c>
      <c r="D26" s="21"/>
      <c r="E26" s="50">
        <v>0</v>
      </c>
      <c r="F26" s="47"/>
      <c r="G26" s="50">
        <v>0</v>
      </c>
      <c r="H26" s="47"/>
      <c r="I26" s="50">
        <v>0</v>
      </c>
      <c r="J26" s="47"/>
      <c r="K26" s="50">
        <f>SUM(E26:I26)-C26</f>
        <v>-3553143</v>
      </c>
      <c r="L26" s="48"/>
      <c r="M26" s="50">
        <v>0</v>
      </c>
      <c r="N26" s="48"/>
      <c r="O26" s="50">
        <f>K26+M26</f>
        <v>-3553143</v>
      </c>
      <c r="P26" s="48"/>
      <c r="Q26" s="22">
        <v>0</v>
      </c>
    </row>
    <row r="27" spans="1:18" x14ac:dyDescent="0.25">
      <c r="A27" s="30" t="s">
        <v>99</v>
      </c>
      <c r="B27" s="60"/>
      <c r="C27" s="50">
        <f>SUM(C13:C26)</f>
        <v>121547770</v>
      </c>
      <c r="E27" s="50">
        <f>SUM(E13:E26)</f>
        <v>5872817</v>
      </c>
      <c r="G27" s="50">
        <f>SUM(G13:G26)</f>
        <v>31497588</v>
      </c>
      <c r="I27" s="50">
        <f>SUM(I13:I26)</f>
        <v>892051</v>
      </c>
      <c r="J27" s="21"/>
      <c r="K27" s="50">
        <f>SUM(K13:K26)</f>
        <v>-83285314</v>
      </c>
      <c r="L27" s="21"/>
      <c r="M27" s="50">
        <v>0</v>
      </c>
      <c r="N27" s="48"/>
      <c r="O27" s="50">
        <f>SUM(O13:O26)</f>
        <v>-83285314</v>
      </c>
      <c r="P27" s="48"/>
      <c r="Q27" s="31">
        <v>0</v>
      </c>
    </row>
    <row r="28" spans="1:18" s="10" customFormat="1" x14ac:dyDescent="0.25">
      <c r="A28" s="51"/>
      <c r="B28" s="60"/>
      <c r="C28" s="22"/>
      <c r="D28" s="21"/>
      <c r="E28" s="22"/>
      <c r="F28" s="21"/>
      <c r="G28" s="22"/>
      <c r="H28" s="21"/>
      <c r="I28" s="22"/>
      <c r="J28" s="21"/>
      <c r="K28" s="22"/>
      <c r="L28" s="48"/>
      <c r="M28" s="49"/>
      <c r="N28" s="48"/>
      <c r="O28" s="49"/>
      <c r="P28" s="48"/>
      <c r="Q28" s="49"/>
      <c r="R28" s="17"/>
    </row>
    <row r="29" spans="1:18" s="10" customFormat="1" x14ac:dyDescent="0.25">
      <c r="A29" s="35" t="s">
        <v>39</v>
      </c>
      <c r="B29" s="60"/>
      <c r="C29" s="22"/>
      <c r="D29" s="21"/>
      <c r="E29" s="22"/>
      <c r="F29" s="21"/>
      <c r="G29" s="22"/>
      <c r="H29" s="21"/>
      <c r="I29" s="22"/>
      <c r="J29" s="21"/>
      <c r="K29" s="22"/>
      <c r="L29" s="48"/>
      <c r="M29" s="49"/>
      <c r="N29" s="48"/>
      <c r="O29" s="49"/>
      <c r="P29" s="48"/>
      <c r="Q29" s="49"/>
      <c r="R29" s="17"/>
    </row>
    <row r="30" spans="1:18" s="10" customFormat="1" x14ac:dyDescent="0.25">
      <c r="A30" s="30" t="s">
        <v>100</v>
      </c>
      <c r="B30" s="60"/>
      <c r="C30" s="22">
        <v>38839</v>
      </c>
      <c r="D30" s="21"/>
      <c r="E30" s="22">
        <v>1466</v>
      </c>
      <c r="F30" s="21"/>
      <c r="G30" s="22">
        <v>0</v>
      </c>
      <c r="H30" s="21"/>
      <c r="I30" s="22">
        <v>692</v>
      </c>
      <c r="J30" s="21"/>
      <c r="K30" s="22">
        <v>0</v>
      </c>
      <c r="L30" s="48"/>
      <c r="M30" s="22">
        <v>-36681</v>
      </c>
      <c r="N30" s="21"/>
      <c r="O30" s="22">
        <v>-36681</v>
      </c>
      <c r="P30" s="48"/>
      <c r="Q30" s="22">
        <v>0</v>
      </c>
      <c r="R30" s="17"/>
    </row>
    <row r="31" spans="1:18" s="10" customFormat="1" x14ac:dyDescent="0.25">
      <c r="A31" s="30" t="s">
        <v>101</v>
      </c>
      <c r="B31" s="60"/>
      <c r="C31" s="22">
        <v>57496</v>
      </c>
      <c r="D31" s="21"/>
      <c r="E31" s="22">
        <v>7438</v>
      </c>
      <c r="F31" s="21"/>
      <c r="G31" s="22">
        <v>19754</v>
      </c>
      <c r="H31" s="21"/>
      <c r="I31" s="22">
        <v>36546</v>
      </c>
      <c r="J31" s="21"/>
      <c r="K31" s="22">
        <v>0</v>
      </c>
      <c r="L31" s="48"/>
      <c r="M31" s="22">
        <v>6242</v>
      </c>
      <c r="N31" s="21"/>
      <c r="O31" s="22">
        <v>6242</v>
      </c>
      <c r="P31" s="48"/>
      <c r="Q31" s="22">
        <v>0</v>
      </c>
      <c r="R31" s="17"/>
    </row>
    <row r="32" spans="1:18" s="10" customFormat="1" x14ac:dyDescent="0.25">
      <c r="A32" s="30" t="s">
        <v>102</v>
      </c>
      <c r="B32" s="60"/>
      <c r="C32" s="22">
        <v>1726</v>
      </c>
      <c r="D32" s="21"/>
      <c r="E32" s="22">
        <v>0</v>
      </c>
      <c r="F32" s="21"/>
      <c r="G32" s="22">
        <v>0</v>
      </c>
      <c r="H32" s="21"/>
      <c r="I32" s="22">
        <v>0</v>
      </c>
      <c r="J32" s="21"/>
      <c r="K32" s="22">
        <v>0</v>
      </c>
      <c r="L32" s="48"/>
      <c r="M32" s="22">
        <v>-1726</v>
      </c>
      <c r="N32" s="21"/>
      <c r="O32" s="22">
        <v>-1726</v>
      </c>
      <c r="P32" s="48"/>
      <c r="Q32" s="22">
        <v>0</v>
      </c>
      <c r="R32" s="17"/>
    </row>
    <row r="33" spans="1:18" s="10" customFormat="1" x14ac:dyDescent="0.25">
      <c r="A33" s="30" t="s">
        <v>12</v>
      </c>
      <c r="B33" s="60"/>
      <c r="C33" s="22">
        <v>458353</v>
      </c>
      <c r="D33" s="21"/>
      <c r="E33" s="22">
        <v>0</v>
      </c>
      <c r="F33" s="21"/>
      <c r="G33" s="22">
        <v>0</v>
      </c>
      <c r="H33" s="21"/>
      <c r="I33" s="22">
        <v>0</v>
      </c>
      <c r="J33" s="21"/>
      <c r="K33" s="22">
        <v>0</v>
      </c>
      <c r="L33" s="48"/>
      <c r="M33" s="22">
        <v>-458353</v>
      </c>
      <c r="N33" s="21"/>
      <c r="O33" s="22">
        <v>-458353</v>
      </c>
      <c r="P33" s="48"/>
      <c r="Q33" s="22">
        <v>0</v>
      </c>
      <c r="R33" s="17"/>
    </row>
    <row r="34" spans="1:18" s="10" customFormat="1" x14ac:dyDescent="0.25">
      <c r="A34" s="30" t="s">
        <v>103</v>
      </c>
      <c r="B34" s="60"/>
      <c r="C34" s="31">
        <f>SUM(C30:C33)</f>
        <v>556414</v>
      </c>
      <c r="D34" s="21"/>
      <c r="E34" s="31">
        <f>SUM(E30:E33)</f>
        <v>8904</v>
      </c>
      <c r="F34" s="21"/>
      <c r="G34" s="31">
        <f>SUM(G30:G33)</f>
        <v>19754</v>
      </c>
      <c r="H34" s="21"/>
      <c r="I34" s="31">
        <f>SUM(I30:I33)</f>
        <v>37238</v>
      </c>
      <c r="J34" s="21"/>
      <c r="K34" s="31">
        <f>SUM(K30:K33)</f>
        <v>0</v>
      </c>
      <c r="L34" s="21"/>
      <c r="M34" s="31">
        <f>SUM(M30:M33)</f>
        <v>-490518</v>
      </c>
      <c r="N34" s="21"/>
      <c r="O34" s="31">
        <f>SUM(O30:O33)</f>
        <v>-490518</v>
      </c>
      <c r="P34" s="48"/>
      <c r="Q34" s="31">
        <v>0</v>
      </c>
      <c r="R34" s="17"/>
    </row>
    <row r="35" spans="1:18" s="10" customFormat="1" ht="14.4" thickBot="1" x14ac:dyDescent="0.3">
      <c r="A35" s="10" t="s">
        <v>104</v>
      </c>
      <c r="B35" s="22" t="s">
        <v>2</v>
      </c>
      <c r="C35" s="38">
        <f>C27+C34</f>
        <v>122104184</v>
      </c>
      <c r="D35" s="21" t="s">
        <v>2</v>
      </c>
      <c r="E35" s="38">
        <f>E27+E34</f>
        <v>5881721</v>
      </c>
      <c r="F35" s="21" t="s">
        <v>2</v>
      </c>
      <c r="G35" s="38">
        <f>G27+G34</f>
        <v>31517342</v>
      </c>
      <c r="H35" s="21" t="s">
        <v>2</v>
      </c>
      <c r="I35" s="38">
        <f>I27+I34</f>
        <v>929289</v>
      </c>
      <c r="J35" s="21"/>
      <c r="K35" s="31">
        <f>K27+K34</f>
        <v>-83285314</v>
      </c>
      <c r="L35" s="21"/>
      <c r="M35" s="31">
        <f>M27+M34</f>
        <v>-490518</v>
      </c>
      <c r="N35" s="21"/>
      <c r="O35" s="31">
        <f>O27+O34</f>
        <v>-83775832</v>
      </c>
      <c r="P35" s="48"/>
      <c r="Q35" s="31">
        <v>0</v>
      </c>
      <c r="R35" s="17"/>
    </row>
    <row r="36" spans="1:18" s="10" customFormat="1" ht="15" thickTop="1" thickBot="1" x14ac:dyDescent="0.3">
      <c r="A36" s="35" t="s">
        <v>40</v>
      </c>
      <c r="B36" s="22" t="s">
        <v>2</v>
      </c>
      <c r="C36" s="52">
        <v>28078675</v>
      </c>
      <c r="D36" s="21" t="s">
        <v>2</v>
      </c>
      <c r="E36" s="52">
        <v>18448908</v>
      </c>
      <c r="F36" s="21" t="s">
        <v>2</v>
      </c>
      <c r="G36" s="52">
        <v>4975500</v>
      </c>
      <c r="H36" s="21" t="s">
        <v>2</v>
      </c>
      <c r="I36" s="52">
        <v>2529850</v>
      </c>
      <c r="J36" s="21"/>
      <c r="K36" s="22">
        <v>0</v>
      </c>
      <c r="L36" s="21"/>
      <c r="M36" s="22">
        <v>0</v>
      </c>
      <c r="N36" s="21"/>
      <c r="O36" s="22">
        <v>0</v>
      </c>
      <c r="P36" s="21" t="s">
        <v>2</v>
      </c>
      <c r="Q36" s="52">
        <v>-2124417</v>
      </c>
      <c r="R36" s="17"/>
    </row>
    <row r="37" spans="1:18" ht="14.4" thickTop="1" x14ac:dyDescent="0.25">
      <c r="A37" s="51"/>
      <c r="C37" s="49"/>
      <c r="D37" s="48"/>
      <c r="E37" s="49"/>
      <c r="G37" s="53"/>
      <c r="J37" s="47"/>
      <c r="K37" s="22"/>
      <c r="L37" s="21"/>
      <c r="M37" s="22"/>
      <c r="N37" s="21"/>
      <c r="O37" s="22"/>
      <c r="P37" s="21"/>
      <c r="Q37" s="22"/>
    </row>
    <row r="38" spans="1:18" x14ac:dyDescent="0.25">
      <c r="A38" s="51"/>
      <c r="B38" s="40"/>
      <c r="C38" s="42"/>
      <c r="D38" s="54" t="s">
        <v>20</v>
      </c>
      <c r="E38" s="55"/>
      <c r="G38" s="53"/>
      <c r="J38" s="47"/>
      <c r="K38" s="22"/>
      <c r="L38" s="21"/>
      <c r="M38" s="22"/>
      <c r="N38" s="21"/>
      <c r="O38" s="22"/>
      <c r="P38" s="21"/>
      <c r="Q38" s="22"/>
    </row>
    <row r="39" spans="1:18" x14ac:dyDescent="0.25">
      <c r="A39" s="51"/>
      <c r="B39" s="40"/>
      <c r="C39" s="42"/>
      <c r="E39" s="49" t="s">
        <v>41</v>
      </c>
      <c r="G39" s="53"/>
      <c r="J39" s="47"/>
      <c r="K39" s="22"/>
      <c r="L39" s="21"/>
      <c r="M39" s="22"/>
      <c r="N39" s="21"/>
      <c r="O39" s="22"/>
      <c r="P39" s="21"/>
      <c r="Q39" s="22"/>
    </row>
    <row r="40" spans="1:18" x14ac:dyDescent="0.25">
      <c r="A40" s="51"/>
      <c r="B40" s="40"/>
      <c r="C40" s="56"/>
      <c r="E40" s="26" t="s">
        <v>105</v>
      </c>
      <c r="G40" s="53"/>
      <c r="I40" s="56"/>
      <c r="J40" s="47"/>
      <c r="K40" s="22">
        <v>32924515</v>
      </c>
      <c r="L40" s="21"/>
      <c r="M40" s="22">
        <v>0</v>
      </c>
      <c r="N40" s="21"/>
      <c r="O40" s="22">
        <v>32924515</v>
      </c>
      <c r="P40" s="21"/>
      <c r="Q40" s="22">
        <v>0</v>
      </c>
    </row>
    <row r="41" spans="1:18" x14ac:dyDescent="0.25">
      <c r="A41" s="51"/>
      <c r="B41" s="40"/>
      <c r="C41" s="56"/>
      <c r="E41" s="26" t="s">
        <v>106</v>
      </c>
      <c r="G41" s="53"/>
      <c r="J41" s="47"/>
      <c r="K41" s="22">
        <v>10664398</v>
      </c>
      <c r="L41" s="21"/>
      <c r="M41" s="22">
        <v>0</v>
      </c>
      <c r="N41" s="21"/>
      <c r="O41" s="22">
        <v>10664398</v>
      </c>
      <c r="P41" s="21"/>
      <c r="Q41" s="22">
        <v>0</v>
      </c>
    </row>
    <row r="42" spans="1:18" x14ac:dyDescent="0.25">
      <c r="A42" s="51"/>
      <c r="B42" s="40"/>
      <c r="C42" s="42"/>
      <c r="E42" s="26" t="s">
        <v>107</v>
      </c>
      <c r="G42" s="53"/>
      <c r="J42" s="47"/>
      <c r="K42" s="22">
        <v>13849723</v>
      </c>
      <c r="L42" s="21"/>
      <c r="M42" s="22">
        <v>0</v>
      </c>
      <c r="N42" s="21"/>
      <c r="O42" s="22">
        <v>13849723</v>
      </c>
      <c r="P42" s="21"/>
      <c r="Q42" s="22">
        <v>0</v>
      </c>
    </row>
    <row r="43" spans="1:18" x14ac:dyDescent="0.25">
      <c r="B43" s="40"/>
      <c r="C43" s="42"/>
      <c r="E43" s="26" t="s">
        <v>108</v>
      </c>
      <c r="G43" s="53"/>
      <c r="I43" s="57"/>
      <c r="J43" s="47"/>
      <c r="K43" s="22">
        <v>13609686</v>
      </c>
      <c r="L43" s="21"/>
      <c r="M43" s="22">
        <v>0</v>
      </c>
      <c r="N43" s="21"/>
      <c r="O43" s="22">
        <v>13609686</v>
      </c>
      <c r="P43" s="21"/>
      <c r="Q43" s="22">
        <v>0</v>
      </c>
    </row>
    <row r="44" spans="1:18" x14ac:dyDescent="0.25">
      <c r="B44" s="40"/>
      <c r="C44" s="42"/>
      <c r="E44" s="26" t="s">
        <v>13</v>
      </c>
      <c r="G44" s="53"/>
      <c r="I44" s="57"/>
      <c r="J44" s="47"/>
      <c r="K44" s="22"/>
      <c r="L44" s="21"/>
      <c r="M44" s="22"/>
      <c r="N44" s="21"/>
      <c r="O44" s="22"/>
      <c r="P44" s="21"/>
      <c r="Q44" s="22"/>
    </row>
    <row r="45" spans="1:18" x14ac:dyDescent="0.25">
      <c r="B45" s="40"/>
      <c r="C45" s="42"/>
      <c r="E45" s="30" t="s">
        <v>109</v>
      </c>
      <c r="G45" s="53"/>
      <c r="I45" s="57"/>
      <c r="J45" s="47"/>
      <c r="K45" s="22">
        <v>982279</v>
      </c>
      <c r="L45" s="21"/>
      <c r="M45" s="22">
        <v>0</v>
      </c>
      <c r="N45" s="21"/>
      <c r="O45" s="22">
        <v>982279</v>
      </c>
      <c r="P45" s="21"/>
      <c r="Q45" s="22">
        <v>0</v>
      </c>
    </row>
    <row r="46" spans="1:18" x14ac:dyDescent="0.25">
      <c r="B46" s="40"/>
      <c r="C46" s="42"/>
      <c r="E46" s="30" t="s">
        <v>110</v>
      </c>
      <c r="G46" s="53"/>
      <c r="I46" s="57"/>
      <c r="J46" s="47"/>
      <c r="K46" s="22">
        <v>1137280</v>
      </c>
      <c r="L46" s="21"/>
      <c r="M46" s="22">
        <v>0</v>
      </c>
      <c r="N46" s="21"/>
      <c r="O46" s="22">
        <v>1137280</v>
      </c>
      <c r="P46" s="21"/>
      <c r="Q46" s="22">
        <v>0</v>
      </c>
    </row>
    <row r="47" spans="1:18" x14ac:dyDescent="0.25">
      <c r="B47" s="40"/>
      <c r="C47" s="42"/>
      <c r="E47" s="30" t="s">
        <v>111</v>
      </c>
      <c r="G47" s="53"/>
      <c r="I47" s="57"/>
      <c r="J47" s="47"/>
      <c r="K47" s="22">
        <v>725077</v>
      </c>
      <c r="L47" s="21"/>
      <c r="M47" s="22">
        <v>0</v>
      </c>
      <c r="N47" s="21"/>
      <c r="O47" s="22">
        <v>725077</v>
      </c>
      <c r="P47" s="21"/>
      <c r="Q47" s="22">
        <v>0</v>
      </c>
    </row>
    <row r="48" spans="1:18" x14ac:dyDescent="0.25">
      <c r="B48" s="40"/>
      <c r="C48" s="42"/>
      <c r="E48" s="30" t="s">
        <v>112</v>
      </c>
      <c r="G48" s="53"/>
      <c r="I48" s="57"/>
      <c r="J48" s="47"/>
      <c r="K48" s="22">
        <v>772889</v>
      </c>
      <c r="L48" s="21"/>
      <c r="M48" s="22">
        <v>22993</v>
      </c>
      <c r="N48" s="21"/>
      <c r="O48" s="22">
        <v>795882</v>
      </c>
      <c r="P48" s="21"/>
      <c r="Q48" s="22">
        <v>0</v>
      </c>
    </row>
    <row r="49" spans="1:20" x14ac:dyDescent="0.25">
      <c r="B49" s="40"/>
      <c r="C49" s="42"/>
      <c r="E49" s="30" t="s">
        <v>113</v>
      </c>
      <c r="G49" s="53"/>
      <c r="I49" s="57"/>
      <c r="J49" s="47"/>
      <c r="K49" s="22">
        <v>73283</v>
      </c>
      <c r="L49" s="21"/>
      <c r="M49" s="22">
        <v>0</v>
      </c>
      <c r="N49" s="21"/>
      <c r="O49" s="22">
        <v>73283</v>
      </c>
      <c r="P49" s="21"/>
      <c r="Q49" s="22">
        <v>0</v>
      </c>
    </row>
    <row r="50" spans="1:20" x14ac:dyDescent="0.25">
      <c r="B50" s="40"/>
      <c r="C50" s="42"/>
      <c r="E50" s="30" t="s">
        <v>114</v>
      </c>
      <c r="G50" s="53"/>
      <c r="J50" s="47"/>
      <c r="K50" s="22">
        <v>1025</v>
      </c>
      <c r="L50" s="21"/>
      <c r="M50" s="22">
        <v>0</v>
      </c>
      <c r="N50" s="21"/>
      <c r="O50" s="22">
        <v>1025</v>
      </c>
      <c r="P50" s="21"/>
      <c r="Q50" s="22">
        <v>0</v>
      </c>
    </row>
    <row r="51" spans="1:20" x14ac:dyDescent="0.25">
      <c r="B51" s="40"/>
      <c r="C51" s="42"/>
      <c r="E51" s="49" t="s">
        <v>115</v>
      </c>
      <c r="J51" s="47"/>
      <c r="K51" s="22">
        <v>861896</v>
      </c>
      <c r="L51" s="21"/>
      <c r="M51" s="22">
        <v>137471</v>
      </c>
      <c r="N51" s="21"/>
      <c r="O51" s="22">
        <v>999367</v>
      </c>
      <c r="P51" s="21"/>
      <c r="Q51" s="22">
        <v>499962</v>
      </c>
    </row>
    <row r="52" spans="1:20" x14ac:dyDescent="0.25">
      <c r="B52" s="40"/>
      <c r="C52" s="42"/>
      <c r="E52" s="49" t="s">
        <v>116</v>
      </c>
      <c r="J52" s="47"/>
      <c r="K52" s="22">
        <v>85456</v>
      </c>
      <c r="L52" s="21"/>
      <c r="M52" s="22">
        <v>0</v>
      </c>
      <c r="N52" s="21"/>
      <c r="O52" s="22">
        <v>85456</v>
      </c>
      <c r="P52" s="21"/>
      <c r="Q52" s="22">
        <v>6172</v>
      </c>
    </row>
    <row r="53" spans="1:20" x14ac:dyDescent="0.25">
      <c r="B53" s="40"/>
      <c r="C53" s="42"/>
      <c r="E53" s="49" t="s">
        <v>117</v>
      </c>
      <c r="J53" s="47"/>
      <c r="K53" s="22">
        <v>0</v>
      </c>
      <c r="L53" s="21"/>
      <c r="M53" s="22">
        <v>0</v>
      </c>
      <c r="N53" s="21"/>
      <c r="O53" s="22">
        <v>0</v>
      </c>
      <c r="P53" s="21"/>
      <c r="Q53" s="22">
        <v>11559</v>
      </c>
    </row>
    <row r="54" spans="1:20" s="3" customFormat="1" ht="14.4" x14ac:dyDescent="0.3">
      <c r="A54" s="1"/>
      <c r="B54" s="2"/>
      <c r="D54" s="4"/>
      <c r="E54" s="49" t="s">
        <v>118</v>
      </c>
      <c r="F54" s="2"/>
      <c r="H54" s="2"/>
      <c r="J54" s="7"/>
      <c r="K54" s="22">
        <v>401756</v>
      </c>
      <c r="L54" s="22"/>
      <c r="M54" s="22">
        <v>0</v>
      </c>
      <c r="N54" s="22"/>
      <c r="O54" s="22">
        <v>401756</v>
      </c>
      <c r="P54" s="8"/>
      <c r="Q54" s="9">
        <v>0</v>
      </c>
      <c r="R54" s="4"/>
      <c r="T54" s="5"/>
    </row>
    <row r="55" spans="1:20" s="3" customFormat="1" ht="14.4" x14ac:dyDescent="0.3">
      <c r="A55" s="1"/>
      <c r="B55" s="2"/>
      <c r="D55" s="4"/>
      <c r="E55" s="49" t="s">
        <v>119</v>
      </c>
      <c r="F55" s="2"/>
      <c r="H55" s="2"/>
      <c r="J55" s="7"/>
      <c r="K55" s="22">
        <v>156917</v>
      </c>
      <c r="L55" s="22"/>
      <c r="M55" s="22">
        <v>0</v>
      </c>
      <c r="N55" s="22"/>
      <c r="O55" s="22">
        <v>156917</v>
      </c>
      <c r="P55" s="8"/>
      <c r="Q55" s="9">
        <v>0</v>
      </c>
      <c r="R55" s="4"/>
      <c r="T55" s="5"/>
    </row>
    <row r="56" spans="1:20" s="3" customFormat="1" ht="14.4" x14ac:dyDescent="0.3">
      <c r="A56" s="1"/>
      <c r="B56" s="2"/>
      <c r="D56" s="4"/>
      <c r="E56" s="49" t="s">
        <v>120</v>
      </c>
      <c r="F56" s="2"/>
      <c r="H56" s="2"/>
      <c r="J56" s="7"/>
      <c r="K56" s="22">
        <v>0</v>
      </c>
      <c r="L56" s="22"/>
      <c r="M56" s="22">
        <v>10578</v>
      </c>
      <c r="N56" s="22"/>
      <c r="O56" s="22">
        <v>10578</v>
      </c>
      <c r="P56" s="8"/>
      <c r="Q56" s="9">
        <v>0</v>
      </c>
      <c r="R56" s="4"/>
      <c r="T56" s="5"/>
    </row>
    <row r="57" spans="1:20" s="3" customFormat="1" ht="14.4" x14ac:dyDescent="0.3">
      <c r="A57" s="1"/>
      <c r="B57" s="2"/>
      <c r="D57" s="4"/>
      <c r="E57" s="49" t="s">
        <v>234</v>
      </c>
      <c r="F57" s="2"/>
      <c r="H57" s="2"/>
      <c r="J57" s="7"/>
      <c r="K57" s="22">
        <v>0</v>
      </c>
      <c r="L57" s="22"/>
      <c r="M57" s="22">
        <v>-11273</v>
      </c>
      <c r="N57" s="22"/>
      <c r="O57" s="22">
        <v>-11273</v>
      </c>
      <c r="P57" s="8"/>
      <c r="Q57" s="9">
        <v>0</v>
      </c>
      <c r="R57" s="4"/>
      <c r="T57" s="5"/>
    </row>
    <row r="58" spans="1:20" s="3" customFormat="1" ht="14.4" x14ac:dyDescent="0.3">
      <c r="A58" s="1"/>
      <c r="B58" s="2"/>
      <c r="D58" s="4"/>
      <c r="E58" s="49" t="s">
        <v>235</v>
      </c>
      <c r="F58" s="2"/>
      <c r="H58" s="2"/>
      <c r="J58" s="7"/>
      <c r="K58" s="22">
        <v>0</v>
      </c>
      <c r="L58" s="22"/>
      <c r="M58" s="22">
        <v>293834</v>
      </c>
      <c r="N58" s="22"/>
      <c r="O58" s="22">
        <v>293834</v>
      </c>
      <c r="P58" s="8"/>
      <c r="Q58" s="9">
        <v>0</v>
      </c>
      <c r="R58" s="4"/>
      <c r="T58" s="5"/>
    </row>
    <row r="59" spans="1:20" x14ac:dyDescent="0.25">
      <c r="B59" s="40"/>
      <c r="C59" s="42"/>
      <c r="E59" s="49" t="s">
        <v>124</v>
      </c>
      <c r="J59" s="47"/>
      <c r="K59" s="22">
        <v>154556</v>
      </c>
      <c r="L59" s="21"/>
      <c r="M59" s="22">
        <v>352</v>
      </c>
      <c r="N59" s="21"/>
      <c r="O59" s="22">
        <v>154908</v>
      </c>
      <c r="P59" s="21"/>
      <c r="Q59" s="22">
        <v>3223400</v>
      </c>
    </row>
    <row r="60" spans="1:20" x14ac:dyDescent="0.25">
      <c r="B60" s="40"/>
      <c r="C60" s="42"/>
      <c r="E60" s="10" t="s">
        <v>121</v>
      </c>
      <c r="I60" s="56"/>
      <c r="J60" s="47"/>
      <c r="K60" s="31">
        <f>SUM(K40:K59)</f>
        <v>76400736</v>
      </c>
      <c r="L60" s="47"/>
      <c r="M60" s="31">
        <f>SUM(M40:M59)</f>
        <v>453955</v>
      </c>
      <c r="N60" s="21"/>
      <c r="O60" s="31">
        <f>SUM(O40:O59)</f>
        <v>76854691</v>
      </c>
      <c r="P60" s="21"/>
      <c r="Q60" s="31">
        <f>SUM(Q40:Q59)</f>
        <v>3741093</v>
      </c>
    </row>
    <row r="61" spans="1:20" x14ac:dyDescent="0.25">
      <c r="B61" s="40"/>
      <c r="C61" s="42"/>
      <c r="E61" s="49" t="s">
        <v>122</v>
      </c>
      <c r="J61" s="47"/>
      <c r="K61" s="22">
        <f>K35+K60</f>
        <v>-6884578</v>
      </c>
      <c r="L61" s="47"/>
      <c r="M61" s="22">
        <v>-36563</v>
      </c>
      <c r="N61" s="47"/>
      <c r="O61" s="22">
        <f>O35+O60</f>
        <v>-6921141</v>
      </c>
      <c r="P61" s="21"/>
      <c r="Q61" s="22">
        <v>1616676</v>
      </c>
    </row>
    <row r="62" spans="1:20" ht="14.25" customHeight="1" x14ac:dyDescent="0.25">
      <c r="B62" s="40"/>
      <c r="C62" s="42"/>
      <c r="E62" s="49" t="s">
        <v>236</v>
      </c>
      <c r="J62" s="47"/>
      <c r="K62" s="22">
        <v>-191211382</v>
      </c>
      <c r="L62" s="21"/>
      <c r="M62" s="22">
        <v>891778</v>
      </c>
      <c r="N62" s="21"/>
      <c r="O62" s="22">
        <v>-190319604</v>
      </c>
      <c r="P62" s="21"/>
      <c r="Q62" s="22">
        <v>6860981</v>
      </c>
    </row>
    <row r="63" spans="1:20" ht="14.25" customHeight="1" x14ac:dyDescent="0.25">
      <c r="B63" s="40"/>
      <c r="C63" s="42"/>
      <c r="E63" s="49" t="s">
        <v>240</v>
      </c>
      <c r="J63" s="47"/>
      <c r="K63" s="22">
        <v>0</v>
      </c>
      <c r="L63" s="21"/>
      <c r="M63" s="22">
        <v>0</v>
      </c>
      <c r="N63" s="21"/>
      <c r="O63" s="22">
        <v>0</v>
      </c>
      <c r="P63" s="21"/>
      <c r="Q63" s="22">
        <v>-7212</v>
      </c>
    </row>
    <row r="64" spans="1:20" ht="14.25" customHeight="1" x14ac:dyDescent="0.25">
      <c r="B64" s="40"/>
      <c r="C64" s="42"/>
      <c r="E64" s="49" t="s">
        <v>237</v>
      </c>
      <c r="J64" s="47"/>
      <c r="K64" s="22">
        <f>SUM(K62:K63)</f>
        <v>-191211382</v>
      </c>
      <c r="L64" s="21"/>
      <c r="M64" s="22">
        <f>SUM(M62:M63)</f>
        <v>891778</v>
      </c>
      <c r="N64" s="21"/>
      <c r="O64" s="22">
        <f>SUM(O62:O63)</f>
        <v>-190319604</v>
      </c>
      <c r="P64" s="21"/>
      <c r="Q64" s="22">
        <f>SUM(Q62:Q63)</f>
        <v>6853769</v>
      </c>
    </row>
    <row r="65" spans="1:23" ht="14.4" thickBot="1" x14ac:dyDescent="0.3">
      <c r="B65" s="40"/>
      <c r="C65" s="42"/>
      <c r="E65" s="10" t="s">
        <v>238</v>
      </c>
      <c r="J65" s="47" t="s">
        <v>2</v>
      </c>
      <c r="K65" s="38">
        <f>SUM(K61,K64)</f>
        <v>-198095960</v>
      </c>
      <c r="L65" s="47" t="s">
        <v>2</v>
      </c>
      <c r="M65" s="38">
        <f>SUM(M61,M64)</f>
        <v>855215</v>
      </c>
      <c r="N65" s="47" t="s">
        <v>2</v>
      </c>
      <c r="O65" s="38">
        <f>SUM(O61,O64)</f>
        <v>-197240745</v>
      </c>
      <c r="P65" s="47" t="s">
        <v>2</v>
      </c>
      <c r="Q65" s="38">
        <f>SUM(Q61,Q64)</f>
        <v>8470445</v>
      </c>
    </row>
    <row r="66" spans="1:23" ht="14.4" thickTop="1" x14ac:dyDescent="0.25">
      <c r="D66" s="48"/>
      <c r="E66" s="49"/>
      <c r="G66" s="53"/>
      <c r="I66" s="56"/>
      <c r="K66" s="22"/>
    </row>
    <row r="67" spans="1:23" s="40" customFormat="1" x14ac:dyDescent="0.25">
      <c r="A67" s="10"/>
      <c r="B67" s="17"/>
      <c r="C67" s="55"/>
      <c r="D67" s="17"/>
      <c r="E67" s="10"/>
      <c r="G67" s="42"/>
      <c r="I67" s="56"/>
      <c r="K67" s="10"/>
      <c r="L67" s="17"/>
      <c r="M67" s="10"/>
      <c r="N67" s="17"/>
      <c r="O67" s="10"/>
      <c r="P67" s="17"/>
      <c r="Q67" s="10"/>
      <c r="R67" s="17"/>
      <c r="S67" s="42"/>
      <c r="T67" s="42"/>
      <c r="U67" s="42"/>
      <c r="V67" s="42"/>
      <c r="W67" s="42"/>
    </row>
    <row r="68" spans="1:23" x14ac:dyDescent="0.25">
      <c r="A68" s="10" t="s">
        <v>14</v>
      </c>
    </row>
  </sheetData>
  <mergeCells count="7">
    <mergeCell ref="K9:O9"/>
    <mergeCell ref="A1:Q1"/>
    <mergeCell ref="A2:Q2"/>
    <mergeCell ref="A3:Q3"/>
    <mergeCell ref="A4:Q4"/>
    <mergeCell ref="D8:I8"/>
    <mergeCell ref="K8:Q8"/>
  </mergeCells>
  <pageMargins left="0.7" right="0.7" top="0.75" bottom="0.75" header="0.3" footer="0.3"/>
  <ignoredErrors>
    <ignoredError sqref="M64 Q64"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F0049-715B-4764-9733-AB2FDF2DD05D}">
  <dimension ref="A1:P43"/>
  <sheetViews>
    <sheetView workbookViewId="0">
      <selection activeCell="H27" sqref="H27"/>
    </sheetView>
  </sheetViews>
  <sheetFormatPr defaultColWidth="9.109375" defaultRowHeight="13.8" x14ac:dyDescent="0.25"/>
  <cols>
    <col min="1" max="1" width="3.5546875" style="10" customWidth="1"/>
    <col min="2" max="2" width="85.33203125" style="10" customWidth="1"/>
    <col min="3" max="3" width="3.44140625" style="10" hidden="1" customWidth="1"/>
    <col min="4" max="4" width="2.44140625" style="17" bestFit="1" customWidth="1"/>
    <col min="5" max="5" width="14.44140625" style="71" bestFit="1" customWidth="1"/>
    <col min="6" max="6" width="0.88671875" style="10" customWidth="1"/>
    <col min="7" max="7" width="12.44140625" style="10" bestFit="1" customWidth="1"/>
    <col min="8" max="8" width="10.44140625" style="10" bestFit="1" customWidth="1"/>
    <col min="9" max="12" width="9.109375" style="10"/>
    <col min="13" max="13" width="12" style="63" bestFit="1" customWidth="1"/>
    <col min="14" max="14" width="9.109375" style="10"/>
    <col min="15" max="15" width="12" style="63" bestFit="1" customWidth="1"/>
    <col min="16" max="16" width="9.109375" style="63"/>
    <col min="17" max="16384" width="9.109375" style="10"/>
  </cols>
  <sheetData>
    <row r="1" spans="1:16" x14ac:dyDescent="0.25">
      <c r="A1" s="96" t="s">
        <v>21</v>
      </c>
      <c r="B1" s="96"/>
      <c r="C1" s="35"/>
      <c r="D1" s="35"/>
      <c r="E1" s="35"/>
      <c r="F1" s="17"/>
      <c r="M1" s="62"/>
    </row>
    <row r="2" spans="1:16" x14ac:dyDescent="0.25">
      <c r="A2" s="89" t="s">
        <v>125</v>
      </c>
      <c r="B2" s="89"/>
      <c r="C2" s="64"/>
      <c r="E2" s="65"/>
      <c r="F2" s="17"/>
      <c r="M2" s="62"/>
    </row>
    <row r="3" spans="1:16" x14ac:dyDescent="0.25">
      <c r="A3" s="89"/>
      <c r="B3" s="89"/>
      <c r="C3" s="64"/>
      <c r="E3" s="65"/>
      <c r="F3" s="17"/>
      <c r="M3" s="62"/>
    </row>
    <row r="4" spans="1:16" x14ac:dyDescent="0.25">
      <c r="A4" s="97" t="s">
        <v>177</v>
      </c>
      <c r="B4" s="97"/>
      <c r="C4" s="17"/>
      <c r="E4" s="65"/>
      <c r="F4" s="17"/>
      <c r="M4" s="62"/>
    </row>
    <row r="5" spans="1:16" x14ac:dyDescent="0.25">
      <c r="A5" s="93" t="s">
        <v>23</v>
      </c>
      <c r="B5" s="93"/>
      <c r="C5" s="17"/>
      <c r="E5" s="65"/>
      <c r="F5" s="17"/>
      <c r="M5" s="62"/>
    </row>
    <row r="6" spans="1:16" s="35" customFormat="1" x14ac:dyDescent="0.25">
      <c r="A6" s="66"/>
      <c r="B6" s="67"/>
      <c r="C6" s="45"/>
      <c r="D6" s="45"/>
      <c r="E6" s="68"/>
      <c r="F6" s="45"/>
      <c r="M6" s="69"/>
      <c r="O6" s="70"/>
      <c r="P6" s="70"/>
    </row>
    <row r="7" spans="1:16" x14ac:dyDescent="0.25">
      <c r="A7" s="58"/>
    </row>
    <row r="8" spans="1:16" x14ac:dyDescent="0.25">
      <c r="A8" s="10" t="s">
        <v>126</v>
      </c>
      <c r="C8" s="10">
        <v>0</v>
      </c>
      <c r="D8" s="17" t="s">
        <v>2</v>
      </c>
      <c r="E8" s="71">
        <v>5918851</v>
      </c>
    </row>
    <row r="10" spans="1:16" x14ac:dyDescent="0.25">
      <c r="A10" s="58" t="s">
        <v>241</v>
      </c>
    </row>
    <row r="11" spans="1:16" x14ac:dyDescent="0.25">
      <c r="C11" s="10">
        <v>0</v>
      </c>
    </row>
    <row r="12" spans="1:16" x14ac:dyDescent="0.25">
      <c r="A12" s="58" t="s">
        <v>127</v>
      </c>
      <c r="C12" s="10">
        <v>0</v>
      </c>
    </row>
    <row r="13" spans="1:16" x14ac:dyDescent="0.25">
      <c r="B13" s="58" t="s">
        <v>128</v>
      </c>
      <c r="C13" s="10">
        <v>0</v>
      </c>
      <c r="E13" s="71">
        <v>617263</v>
      </c>
    </row>
    <row r="14" spans="1:16" x14ac:dyDescent="0.25">
      <c r="A14" s="10" t="s">
        <v>129</v>
      </c>
      <c r="B14" s="58"/>
      <c r="C14" s="10">
        <v>0</v>
      </c>
    </row>
    <row r="15" spans="1:16" x14ac:dyDescent="0.25">
      <c r="B15" s="58" t="s">
        <v>130</v>
      </c>
      <c r="C15" s="10">
        <v>0</v>
      </c>
      <c r="E15" s="71">
        <v>88901418</v>
      </c>
    </row>
    <row r="16" spans="1:16" x14ac:dyDescent="0.25">
      <c r="A16" s="10" t="s">
        <v>131</v>
      </c>
      <c r="B16" s="58"/>
      <c r="C16" s="10">
        <v>0</v>
      </c>
    </row>
    <row r="17" spans="1:8" x14ac:dyDescent="0.25">
      <c r="B17" s="58" t="s">
        <v>132</v>
      </c>
      <c r="C17" s="10">
        <v>0</v>
      </c>
    </row>
    <row r="18" spans="1:8" x14ac:dyDescent="0.25">
      <c r="B18" s="58" t="s">
        <v>133</v>
      </c>
      <c r="E18" s="71">
        <v>8703573</v>
      </c>
      <c r="H18" s="72"/>
    </row>
    <row r="19" spans="1:8" x14ac:dyDescent="0.25">
      <c r="B19" s="58" t="s">
        <v>134</v>
      </c>
      <c r="E19" s="71">
        <v>3940363</v>
      </c>
      <c r="H19" s="72"/>
    </row>
    <row r="20" spans="1:8" x14ac:dyDescent="0.25">
      <c r="B20" s="58" t="s">
        <v>135</v>
      </c>
      <c r="E20" s="71">
        <v>332291</v>
      </c>
    </row>
    <row r="21" spans="1:8" x14ac:dyDescent="0.25">
      <c r="A21" s="10" t="s">
        <v>136</v>
      </c>
      <c r="B21" s="58"/>
      <c r="C21" s="10">
        <v>0</v>
      </c>
    </row>
    <row r="22" spans="1:8" x14ac:dyDescent="0.25">
      <c r="B22" s="10" t="s">
        <v>137</v>
      </c>
      <c r="C22" s="10">
        <v>0</v>
      </c>
    </row>
    <row r="23" spans="1:8" x14ac:dyDescent="0.25">
      <c r="B23" s="58" t="s">
        <v>138</v>
      </c>
      <c r="C23" s="10">
        <v>0</v>
      </c>
      <c r="E23" s="71">
        <v>-121030871.12164924</v>
      </c>
    </row>
    <row r="24" spans="1:8" x14ac:dyDescent="0.25">
      <c r="B24" s="58" t="s">
        <v>139</v>
      </c>
      <c r="C24" s="10">
        <v>0</v>
      </c>
      <c r="E24" s="71">
        <v>-96444604</v>
      </c>
    </row>
    <row r="25" spans="1:8" x14ac:dyDescent="0.25">
      <c r="B25" s="58" t="s">
        <v>140</v>
      </c>
      <c r="C25" s="10">
        <v>0</v>
      </c>
      <c r="E25" s="71">
        <v>-1442751.6611199998</v>
      </c>
      <c r="F25" s="49"/>
    </row>
    <row r="26" spans="1:8" x14ac:dyDescent="0.25">
      <c r="B26" s="58" t="s">
        <v>141</v>
      </c>
      <c r="C26" s="10">
        <v>0</v>
      </c>
      <c r="E26" s="71">
        <v>-12134403</v>
      </c>
      <c r="F26" s="49"/>
    </row>
    <row r="27" spans="1:8" x14ac:dyDescent="0.25">
      <c r="B27" s="58" t="s">
        <v>178</v>
      </c>
      <c r="C27" s="10">
        <v>0</v>
      </c>
      <c r="E27" s="71">
        <v>-4444564</v>
      </c>
      <c r="F27" s="49"/>
    </row>
    <row r="28" spans="1:8" x14ac:dyDescent="0.25">
      <c r="B28" s="58" t="s">
        <v>142</v>
      </c>
      <c r="C28" s="10">
        <v>0</v>
      </c>
      <c r="E28" s="71">
        <v>-27064352</v>
      </c>
      <c r="F28" s="49"/>
      <c r="H28" s="72"/>
    </row>
    <row r="29" spans="1:8" x14ac:dyDescent="0.25">
      <c r="B29" s="58" t="s">
        <v>143</v>
      </c>
      <c r="C29" s="10">
        <v>0</v>
      </c>
      <c r="E29" s="71">
        <v>-1197809</v>
      </c>
      <c r="F29" s="49"/>
    </row>
    <row r="30" spans="1:8" x14ac:dyDescent="0.25">
      <c r="B30" s="58" t="s">
        <v>144</v>
      </c>
      <c r="C30" s="10">
        <v>0</v>
      </c>
      <c r="E30" s="71">
        <v>-265468</v>
      </c>
      <c r="F30" s="49"/>
    </row>
    <row r="31" spans="1:8" x14ac:dyDescent="0.25">
      <c r="B31" s="58" t="s">
        <v>145</v>
      </c>
      <c r="E31" s="71">
        <v>-8173707</v>
      </c>
      <c r="F31" s="49"/>
    </row>
    <row r="32" spans="1:8" x14ac:dyDescent="0.25">
      <c r="B32" s="58" t="s">
        <v>146</v>
      </c>
      <c r="E32" s="71">
        <v>-2855000</v>
      </c>
      <c r="F32" s="49"/>
    </row>
    <row r="33" spans="1:8" x14ac:dyDescent="0.25">
      <c r="B33" s="58" t="s">
        <v>147</v>
      </c>
      <c r="E33" s="71">
        <v>-26036551</v>
      </c>
      <c r="H33" s="72"/>
    </row>
    <row r="34" spans="1:8" x14ac:dyDescent="0.25">
      <c r="B34" s="58" t="s">
        <v>148</v>
      </c>
      <c r="C34" s="10">
        <v>0</v>
      </c>
      <c r="E34" s="71">
        <v>-3412284</v>
      </c>
    </row>
    <row r="35" spans="1:8" ht="14.4" thickBot="1" x14ac:dyDescent="0.3">
      <c r="A35" s="10" t="s">
        <v>149</v>
      </c>
      <c r="C35" s="10">
        <v>0</v>
      </c>
      <c r="D35" s="17" t="s">
        <v>2</v>
      </c>
      <c r="E35" s="73">
        <f>SUM(E8:E34)</f>
        <v>-196088605.78276923</v>
      </c>
      <c r="G35" s="72"/>
      <c r="H35" s="72"/>
    </row>
    <row r="36" spans="1:8" ht="14.4" thickTop="1" x14ac:dyDescent="0.25"/>
    <row r="37" spans="1:8" x14ac:dyDescent="0.25">
      <c r="A37" s="58" t="s">
        <v>150</v>
      </c>
    </row>
    <row r="43" spans="1:8" x14ac:dyDescent="0.25">
      <c r="B43" s="58"/>
    </row>
  </sheetData>
  <mergeCells count="4">
    <mergeCell ref="A1:B1"/>
    <mergeCell ref="A2:B3"/>
    <mergeCell ref="A4:B4"/>
    <mergeCell ref="A5:B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87CBC-BF89-48E9-B934-227A9A8DAC65}">
  <dimension ref="A1:H39"/>
  <sheetViews>
    <sheetView workbookViewId="0">
      <selection activeCell="H20" sqref="H20"/>
    </sheetView>
  </sheetViews>
  <sheetFormatPr defaultColWidth="9.109375" defaultRowHeight="13.8" x14ac:dyDescent="0.25"/>
  <cols>
    <col min="1" max="1" width="5.33203125" style="10" customWidth="1"/>
    <col min="2" max="2" width="71.109375" style="10" customWidth="1"/>
    <col min="3" max="3" width="2.33203125" style="10" customWidth="1"/>
    <col min="4" max="4" width="16" style="22" customWidth="1"/>
    <col min="5" max="5" width="3" style="22" customWidth="1"/>
    <col min="6" max="6" width="13.109375" style="22" bestFit="1" customWidth="1"/>
    <col min="7" max="7" width="10.44140625" style="10" bestFit="1" customWidth="1"/>
    <col min="8" max="8" width="12.6640625" style="10" bestFit="1" customWidth="1"/>
    <col min="9" max="16384" width="9.109375" style="10"/>
  </cols>
  <sheetData>
    <row r="1" spans="1:8" x14ac:dyDescent="0.25">
      <c r="A1" s="74" t="s">
        <v>21</v>
      </c>
      <c r="B1" s="75"/>
      <c r="C1" s="76"/>
      <c r="D1" s="76"/>
      <c r="E1" s="76"/>
      <c r="F1" s="76"/>
      <c r="G1" s="77"/>
      <c r="H1" s="22"/>
    </row>
    <row r="2" spans="1:8" ht="27.6" x14ac:dyDescent="0.25">
      <c r="A2" s="78" t="s">
        <v>151</v>
      </c>
      <c r="B2" s="75"/>
      <c r="C2" s="76"/>
      <c r="D2" s="76"/>
      <c r="E2" s="76"/>
      <c r="F2" s="76"/>
      <c r="G2" s="77"/>
      <c r="H2" s="22"/>
    </row>
    <row r="3" spans="1:8" x14ac:dyDescent="0.25">
      <c r="A3" s="79" t="s">
        <v>176</v>
      </c>
      <c r="B3" s="80"/>
      <c r="C3" s="81"/>
      <c r="D3" s="81"/>
      <c r="E3" s="81"/>
      <c r="F3" s="81"/>
      <c r="G3" s="82"/>
      <c r="H3" s="22"/>
    </row>
    <row r="4" spans="1:8" x14ac:dyDescent="0.25">
      <c r="A4" s="79" t="s">
        <v>23</v>
      </c>
      <c r="B4" s="80"/>
      <c r="C4" s="81"/>
      <c r="D4" s="81"/>
      <c r="E4" s="81"/>
      <c r="F4" s="81"/>
      <c r="G4" s="82"/>
      <c r="H4" s="22"/>
    </row>
    <row r="5" spans="1:8" x14ac:dyDescent="0.25">
      <c r="B5" s="43"/>
      <c r="C5" s="43"/>
      <c r="D5" s="43"/>
      <c r="E5" s="43"/>
      <c r="F5" s="43"/>
      <c r="G5" s="77"/>
      <c r="H5" s="22"/>
    </row>
    <row r="6" spans="1:8" x14ac:dyDescent="0.25">
      <c r="A6" s="58"/>
      <c r="D6" s="60"/>
      <c r="E6" s="60"/>
    </row>
    <row r="7" spans="1:8" x14ac:dyDescent="0.25">
      <c r="A7" s="10" t="s">
        <v>152</v>
      </c>
      <c r="D7" s="60"/>
      <c r="E7" s="60" t="s">
        <v>2</v>
      </c>
      <c r="F7" s="22">
        <v>2460983</v>
      </c>
    </row>
    <row r="8" spans="1:8" x14ac:dyDescent="0.25">
      <c r="D8" s="60"/>
      <c r="E8" s="60"/>
    </row>
    <row r="9" spans="1:8" x14ac:dyDescent="0.25">
      <c r="A9" s="58" t="s">
        <v>242</v>
      </c>
      <c r="D9" s="60"/>
      <c r="E9" s="60"/>
    </row>
    <row r="10" spans="1:8" x14ac:dyDescent="0.25">
      <c r="D10" s="60"/>
      <c r="E10" s="60"/>
    </row>
    <row r="11" spans="1:8" x14ac:dyDescent="0.25">
      <c r="A11" s="10" t="s">
        <v>153</v>
      </c>
      <c r="B11" s="51"/>
    </row>
    <row r="12" spans="1:8" x14ac:dyDescent="0.25">
      <c r="B12" s="58" t="s">
        <v>154</v>
      </c>
    </row>
    <row r="13" spans="1:8" x14ac:dyDescent="0.25">
      <c r="B13" s="58" t="s">
        <v>155</v>
      </c>
    </row>
    <row r="14" spans="1:8" x14ac:dyDescent="0.25">
      <c r="B14" s="58" t="s">
        <v>156</v>
      </c>
    </row>
    <row r="15" spans="1:8" x14ac:dyDescent="0.25">
      <c r="B15" s="26" t="s">
        <v>157</v>
      </c>
      <c r="C15" s="83" t="s">
        <v>2</v>
      </c>
      <c r="D15" s="22">
        <v>9659615</v>
      </c>
    </row>
    <row r="16" spans="1:8" x14ac:dyDescent="0.25">
      <c r="B16" s="26" t="s">
        <v>158</v>
      </c>
      <c r="C16" s="84"/>
      <c r="D16" s="50">
        <v>-6142388</v>
      </c>
      <c r="F16" s="22">
        <v>3517227</v>
      </c>
    </row>
    <row r="17" spans="1:8" x14ac:dyDescent="0.25">
      <c r="A17" s="10" t="s">
        <v>159</v>
      </c>
      <c r="B17" s="85"/>
      <c r="H17" s="22"/>
    </row>
    <row r="18" spans="1:8" x14ac:dyDescent="0.25">
      <c r="B18" s="58" t="s">
        <v>243</v>
      </c>
      <c r="F18" s="22">
        <v>685651</v>
      </c>
    </row>
    <row r="19" spans="1:8" x14ac:dyDescent="0.25">
      <c r="A19" s="10" t="s">
        <v>244</v>
      </c>
      <c r="D19" s="60"/>
      <c r="E19" s="60"/>
    </row>
    <row r="20" spans="1:8" ht="96.6" x14ac:dyDescent="0.25">
      <c r="B20" s="85" t="s">
        <v>160</v>
      </c>
    </row>
    <row r="21" spans="1:8" x14ac:dyDescent="0.25">
      <c r="B21" s="26" t="s">
        <v>161</v>
      </c>
      <c r="C21" s="84"/>
      <c r="D21" s="22">
        <v>-22489142</v>
      </c>
    </row>
    <row r="22" spans="1:8" x14ac:dyDescent="0.25">
      <c r="B22" s="26" t="s">
        <v>162</v>
      </c>
      <c r="C22" s="84"/>
      <c r="D22" s="22">
        <v>10710832</v>
      </c>
    </row>
    <row r="23" spans="1:8" x14ac:dyDescent="0.25">
      <c r="B23" s="26" t="s">
        <v>163</v>
      </c>
      <c r="C23" s="84"/>
      <c r="D23" s="50">
        <v>750680</v>
      </c>
      <c r="F23" s="22">
        <v>-11027630</v>
      </c>
    </row>
    <row r="24" spans="1:8" x14ac:dyDescent="0.25">
      <c r="A24" s="10" t="s">
        <v>164</v>
      </c>
      <c r="B24" s="51"/>
      <c r="C24" s="49"/>
    </row>
    <row r="25" spans="1:8" x14ac:dyDescent="0.25">
      <c r="B25" s="10" t="s">
        <v>165</v>
      </c>
      <c r="C25" s="49"/>
    </row>
    <row r="26" spans="1:8" x14ac:dyDescent="0.25">
      <c r="B26" s="10" t="s">
        <v>166</v>
      </c>
      <c r="F26" s="22">
        <v>-1877156</v>
      </c>
    </row>
    <row r="27" spans="1:8" x14ac:dyDescent="0.25">
      <c r="A27" s="10" t="s">
        <v>167</v>
      </c>
    </row>
    <row r="28" spans="1:8" x14ac:dyDescent="0.25">
      <c r="B28" s="10" t="s">
        <v>168</v>
      </c>
      <c r="F28" s="22">
        <v>542548</v>
      </c>
      <c r="G28" s="22"/>
    </row>
    <row r="29" spans="1:8" x14ac:dyDescent="0.25">
      <c r="A29" s="10" t="s">
        <v>169</v>
      </c>
      <c r="F29" s="22">
        <v>-4352218</v>
      </c>
    </row>
    <row r="30" spans="1:8" x14ac:dyDescent="0.25">
      <c r="A30" s="10" t="s">
        <v>170</v>
      </c>
      <c r="F30" s="22">
        <v>-804281</v>
      </c>
    </row>
    <row r="31" spans="1:8" x14ac:dyDescent="0.25">
      <c r="A31" s="10" t="s">
        <v>171</v>
      </c>
      <c r="F31" s="22">
        <v>-69055</v>
      </c>
    </row>
    <row r="32" spans="1:8" x14ac:dyDescent="0.25">
      <c r="A32" s="10" t="s">
        <v>172</v>
      </c>
      <c r="F32" s="22">
        <v>8603510</v>
      </c>
      <c r="G32" s="22"/>
    </row>
    <row r="33" spans="1:8" x14ac:dyDescent="0.25">
      <c r="A33" s="10" t="s">
        <v>173</v>
      </c>
      <c r="F33" s="22">
        <v>1823570</v>
      </c>
    </row>
    <row r="34" spans="1:8" x14ac:dyDescent="0.25">
      <c r="A34" s="10" t="s">
        <v>174</v>
      </c>
      <c r="F34" s="22">
        <v>25632</v>
      </c>
    </row>
    <row r="35" spans="1:8" ht="14.4" thickBot="1" x14ac:dyDescent="0.3">
      <c r="A35" s="10" t="s">
        <v>175</v>
      </c>
      <c r="D35" s="60"/>
      <c r="E35" s="60" t="s">
        <v>2</v>
      </c>
      <c r="F35" s="38">
        <f>SUM(F7:F34)</f>
        <v>-471219</v>
      </c>
      <c r="G35" s="22"/>
      <c r="H35" s="22"/>
    </row>
    <row r="36" spans="1:8" ht="14.4" thickTop="1" x14ac:dyDescent="0.25"/>
    <row r="37" spans="1:8" x14ac:dyDescent="0.25">
      <c r="A37" s="58" t="s">
        <v>150</v>
      </c>
      <c r="B37" s="49"/>
    </row>
    <row r="38" spans="1:8" x14ac:dyDescent="0.25">
      <c r="B38" s="16"/>
    </row>
    <row r="39" spans="1:8" x14ac:dyDescent="0.25">
      <c r="D39" s="86"/>
      <c r="E39" s="8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A9AF5-EB67-4B0A-926B-44945FEC899B}">
  <dimension ref="A1"/>
  <sheetViews>
    <sheetView workbookViewId="0"/>
  </sheetViews>
  <sheetFormatPr defaultColWidth="8.88671875" defaultRowHeight="14.4" x14ac:dyDescent="0.3"/>
  <cols>
    <col min="1" max="16384" width="8.88671875" style="6"/>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Page 40</vt:lpstr>
      <vt:lpstr>Page 41</vt:lpstr>
      <vt:lpstr>Page 42</vt:lpstr>
      <vt:lpstr>Page 43</vt:lpstr>
      <vt:lpstr>Page 46</vt:lpstr>
      <vt:lpstr>Page 50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Stauffer, Katrina</dc:creator>
  <cp:lastModifiedBy>Tinevra, Christopher P.</cp:lastModifiedBy>
  <cp:lastPrinted>2022-10-12T17:32:30Z</cp:lastPrinted>
  <dcterms:created xsi:type="dcterms:W3CDTF">2020-10-11T22:09:26Z</dcterms:created>
  <dcterms:modified xsi:type="dcterms:W3CDTF">2025-10-30T15:11:46Z</dcterms:modified>
</cp:coreProperties>
</file>